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280" yWindow="0" windowWidth="12690" windowHeight="12240"/>
  </bookViews>
  <sheets>
    <sheet name="Datos básicos" sheetId="11" r:id="rId1"/>
    <sheet name="Producción plana-circular" sheetId="6" r:id="rId2"/>
    <sheet name=" Producción tricot" sheetId="8" r:id="rId3"/>
    <sheet name=" Producción complementos" sheetId="7" r:id="rId4"/>
    <sheet name="Transporte" sheetId="5" r:id="rId5"/>
    <sheet name="RESULTADOS" sheetId="3" r:id="rId6"/>
  </sheets>
  <externalReferences>
    <externalReference r:id="rId7"/>
  </externalReferences>
  <definedNames>
    <definedName name="area_spain">'[1]Datos básicos'!$A$36:$A$45</definedName>
  </definedNames>
  <calcPr calcId="145621"/>
</workbook>
</file>

<file path=xl/calcChain.xml><?xml version="1.0" encoding="utf-8"?>
<calcChain xmlns="http://schemas.openxmlformats.org/spreadsheetml/2006/main">
  <c r="B10" i="11" l="1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6" i="8"/>
  <c r="F7" i="6"/>
  <c r="F7" i="8" s="1"/>
  <c r="J7" i="8" s="1"/>
  <c r="F8" i="6"/>
  <c r="F8" i="7" s="1"/>
  <c r="F9" i="6"/>
  <c r="F9" i="8" s="1"/>
  <c r="F10" i="6"/>
  <c r="F10" i="7" s="1"/>
  <c r="J10" i="7" s="1"/>
  <c r="B10" i="7"/>
  <c r="F11" i="6"/>
  <c r="F11" i="8" s="1"/>
  <c r="J11" i="8" s="1"/>
  <c r="F12" i="6"/>
  <c r="F12" i="7" s="1"/>
  <c r="J12" i="7" s="1"/>
  <c r="F13" i="6"/>
  <c r="F13" i="7" s="1"/>
  <c r="J13" i="7" s="1"/>
  <c r="B13" i="7"/>
  <c r="F14" i="6"/>
  <c r="F14" i="7" s="1"/>
  <c r="F15" i="6"/>
  <c r="F15" i="7" s="1"/>
  <c r="J15" i="7" s="1"/>
  <c r="B15" i="7"/>
  <c r="F16" i="6"/>
  <c r="F16" i="7" s="1"/>
  <c r="F17" i="6"/>
  <c r="F17" i="7" s="1"/>
  <c r="B17" i="7"/>
  <c r="F18" i="6"/>
  <c r="F18" i="7" s="1"/>
  <c r="J18" i="7" s="1"/>
  <c r="B18" i="7"/>
  <c r="F19" i="6"/>
  <c r="F19" i="7" s="1"/>
  <c r="J19" i="7" s="1"/>
  <c r="F20" i="6"/>
  <c r="F20" i="7" s="1"/>
  <c r="B20" i="7"/>
  <c r="F21" i="6"/>
  <c r="F21" i="7"/>
  <c r="F22" i="6"/>
  <c r="F22" i="7"/>
  <c r="B22" i="7"/>
  <c r="J22" i="7"/>
  <c r="F23" i="6"/>
  <c r="F23" i="7"/>
  <c r="B23" i="7"/>
  <c r="F24" i="6"/>
  <c r="F24" i="7" s="1"/>
  <c r="F25" i="6"/>
  <c r="F25" i="7" s="1"/>
  <c r="J25" i="7" s="1"/>
  <c r="B25" i="7"/>
  <c r="F26" i="6"/>
  <c r="F26" i="7" s="1"/>
  <c r="F27" i="6"/>
  <c r="F27" i="7" s="1"/>
  <c r="B27" i="7"/>
  <c r="F28" i="6"/>
  <c r="F28" i="7" s="1"/>
  <c r="F29" i="6"/>
  <c r="F29" i="7" s="1"/>
  <c r="J29" i="7" s="1"/>
  <c r="F30" i="6"/>
  <c r="F30" i="7" s="1"/>
  <c r="F31" i="6"/>
  <c r="F31" i="7" s="1"/>
  <c r="F6" i="6"/>
  <c r="F6" i="7" s="1"/>
  <c r="J6" i="7" s="1"/>
  <c r="E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6" i="7"/>
  <c r="A6" i="8"/>
  <c r="A9" i="6"/>
  <c r="B9" i="6"/>
  <c r="D9" i="6"/>
  <c r="J9" i="6"/>
  <c r="A10" i="6"/>
  <c r="B10" i="6"/>
  <c r="D10" i="6"/>
  <c r="J10" i="6"/>
  <c r="A11" i="6"/>
  <c r="B11" i="6"/>
  <c r="D11" i="6"/>
  <c r="J11" i="6"/>
  <c r="A12" i="6"/>
  <c r="B12" i="6"/>
  <c r="D12" i="6"/>
  <c r="J12" i="6"/>
  <c r="A13" i="6"/>
  <c r="B13" i="6"/>
  <c r="D13" i="6"/>
  <c r="J13" i="6"/>
  <c r="A14" i="6"/>
  <c r="B14" i="6"/>
  <c r="D14" i="6"/>
  <c r="J14" i="6"/>
  <c r="A15" i="6"/>
  <c r="B15" i="6"/>
  <c r="D15" i="6"/>
  <c r="J15" i="6"/>
  <c r="A16" i="6"/>
  <c r="B16" i="6"/>
  <c r="D16" i="6"/>
  <c r="J16" i="6"/>
  <c r="A17" i="6"/>
  <c r="B17" i="6"/>
  <c r="D17" i="6"/>
  <c r="J17" i="6"/>
  <c r="A18" i="6"/>
  <c r="B18" i="6"/>
  <c r="D18" i="6"/>
  <c r="J18" i="6"/>
  <c r="A19" i="6"/>
  <c r="B19" i="6"/>
  <c r="D19" i="6"/>
  <c r="J19" i="6"/>
  <c r="A20" i="6"/>
  <c r="B20" i="6"/>
  <c r="D20" i="6"/>
  <c r="J20" i="6"/>
  <c r="A21" i="6"/>
  <c r="B21" i="6"/>
  <c r="D21" i="6"/>
  <c r="J21" i="6"/>
  <c r="A22" i="6"/>
  <c r="B22" i="6"/>
  <c r="D22" i="6"/>
  <c r="J22" i="6"/>
  <c r="A23" i="6"/>
  <c r="B23" i="6"/>
  <c r="D23" i="6"/>
  <c r="J23" i="6"/>
  <c r="A24" i="6"/>
  <c r="B24" i="6"/>
  <c r="D24" i="6"/>
  <c r="J24" i="6"/>
  <c r="A25" i="6"/>
  <c r="B25" i="6"/>
  <c r="D25" i="6"/>
  <c r="J25" i="6"/>
  <c r="A26" i="6"/>
  <c r="B26" i="6"/>
  <c r="D26" i="6"/>
  <c r="J26" i="6"/>
  <c r="A27" i="6"/>
  <c r="B27" i="6"/>
  <c r="J27" i="6"/>
  <c r="D27" i="6"/>
  <c r="A28" i="6"/>
  <c r="B28" i="6"/>
  <c r="J28" i="6"/>
  <c r="D28" i="6"/>
  <c r="A29" i="6"/>
  <c r="B29" i="6"/>
  <c r="D29" i="6"/>
  <c r="J29" i="6"/>
  <c r="A30" i="6"/>
  <c r="B30" i="6"/>
  <c r="J30" i="6"/>
  <c r="D30" i="6"/>
  <c r="A31" i="6"/>
  <c r="B31" i="6"/>
  <c r="J31" i="6"/>
  <c r="D31" i="6"/>
  <c r="A9" i="8"/>
  <c r="B9" i="8"/>
  <c r="D9" i="8"/>
  <c r="I9" i="8" s="1"/>
  <c r="A10" i="8"/>
  <c r="B10" i="8"/>
  <c r="D10" i="8"/>
  <c r="I10" i="8" s="1"/>
  <c r="A11" i="8"/>
  <c r="B11" i="8"/>
  <c r="D11" i="8"/>
  <c r="I11" i="8"/>
  <c r="A12" i="8"/>
  <c r="B12" i="8"/>
  <c r="D12" i="8"/>
  <c r="I12" i="8"/>
  <c r="A13" i="8"/>
  <c r="B13" i="8"/>
  <c r="D13" i="8"/>
  <c r="I13" i="8"/>
  <c r="A14" i="8"/>
  <c r="B14" i="8"/>
  <c r="D14" i="8"/>
  <c r="I14" i="8"/>
  <c r="A15" i="8"/>
  <c r="B15" i="8"/>
  <c r="D15" i="8"/>
  <c r="I15" i="8"/>
  <c r="A16" i="8"/>
  <c r="B16" i="8"/>
  <c r="D16" i="8"/>
  <c r="I16" i="8"/>
  <c r="A17" i="8"/>
  <c r="B17" i="8"/>
  <c r="D17" i="8"/>
  <c r="I17" i="8"/>
  <c r="A18" i="8"/>
  <c r="B18" i="8"/>
  <c r="D18" i="8"/>
  <c r="I18" i="8"/>
  <c r="A19" i="8"/>
  <c r="B19" i="8"/>
  <c r="D19" i="8"/>
  <c r="I19" i="8"/>
  <c r="A20" i="8"/>
  <c r="B20" i="8"/>
  <c r="D20" i="8"/>
  <c r="I20" i="8"/>
  <c r="A21" i="8"/>
  <c r="B21" i="8"/>
  <c r="D21" i="8"/>
  <c r="I21" i="8"/>
  <c r="A22" i="8"/>
  <c r="B22" i="8"/>
  <c r="D22" i="8"/>
  <c r="I22" i="8"/>
  <c r="A23" i="8"/>
  <c r="B23" i="8"/>
  <c r="D23" i="8"/>
  <c r="I23" i="8"/>
  <c r="A24" i="8"/>
  <c r="B24" i="8"/>
  <c r="D24" i="8"/>
  <c r="I24" i="8"/>
  <c r="A25" i="8"/>
  <c r="B25" i="8"/>
  <c r="D25" i="8"/>
  <c r="I25" i="8"/>
  <c r="A26" i="8"/>
  <c r="B26" i="8"/>
  <c r="D26" i="8"/>
  <c r="I26" i="8"/>
  <c r="A27" i="8"/>
  <c r="B27" i="8"/>
  <c r="D27" i="8"/>
  <c r="I27" i="8"/>
  <c r="A28" i="8"/>
  <c r="B28" i="8"/>
  <c r="D28" i="8"/>
  <c r="I28" i="8"/>
  <c r="A29" i="8"/>
  <c r="B29" i="8"/>
  <c r="D29" i="8"/>
  <c r="I29" i="8"/>
  <c r="A30" i="8"/>
  <c r="B30" i="8"/>
  <c r="D30" i="8"/>
  <c r="I30" i="8"/>
  <c r="A31" i="8"/>
  <c r="B31" i="8"/>
  <c r="D31" i="8"/>
  <c r="I31" i="8"/>
  <c r="A9" i="7"/>
  <c r="B9" i="7"/>
  <c r="D9" i="7"/>
  <c r="I9" i="7"/>
  <c r="A10" i="7"/>
  <c r="D10" i="7"/>
  <c r="I10" i="7" s="1"/>
  <c r="A11" i="7"/>
  <c r="B11" i="7"/>
  <c r="D11" i="7"/>
  <c r="I11" i="7" s="1"/>
  <c r="A12" i="7"/>
  <c r="B12" i="7"/>
  <c r="D12" i="7"/>
  <c r="I12" i="7"/>
  <c r="A13" i="7"/>
  <c r="D13" i="7"/>
  <c r="I13" i="7" s="1"/>
  <c r="A14" i="7"/>
  <c r="B14" i="7"/>
  <c r="D14" i="7"/>
  <c r="I14" i="7" s="1"/>
  <c r="A15" i="7"/>
  <c r="D15" i="7"/>
  <c r="I15" i="7"/>
  <c r="A16" i="7"/>
  <c r="B16" i="7"/>
  <c r="D16" i="7"/>
  <c r="I16" i="7"/>
  <c r="A17" i="7"/>
  <c r="D17" i="7"/>
  <c r="I17" i="7" s="1"/>
  <c r="A18" i="7"/>
  <c r="D18" i="7"/>
  <c r="I18" i="7"/>
  <c r="A19" i="7"/>
  <c r="B19" i="7"/>
  <c r="D19" i="7"/>
  <c r="I19" i="7"/>
  <c r="A20" i="7"/>
  <c r="D20" i="7"/>
  <c r="I20" i="7" s="1"/>
  <c r="A21" i="7"/>
  <c r="B21" i="7"/>
  <c r="J21" i="7"/>
  <c r="D21" i="7"/>
  <c r="I21" i="7"/>
  <c r="A22" i="7"/>
  <c r="D22" i="7"/>
  <c r="I22" i="7" s="1"/>
  <c r="A23" i="7"/>
  <c r="D23" i="7"/>
  <c r="I23" i="7"/>
  <c r="A24" i="7"/>
  <c r="B24" i="7"/>
  <c r="D24" i="7"/>
  <c r="I24" i="7"/>
  <c r="A25" i="7"/>
  <c r="D25" i="7"/>
  <c r="I25" i="7" s="1"/>
  <c r="A26" i="7"/>
  <c r="B26" i="7"/>
  <c r="D26" i="7"/>
  <c r="I26" i="7" s="1"/>
  <c r="A27" i="7"/>
  <c r="D27" i="7"/>
  <c r="I27" i="7"/>
  <c r="A28" i="7"/>
  <c r="B28" i="7"/>
  <c r="D28" i="7"/>
  <c r="I28" i="7" s="1"/>
  <c r="A29" i="7"/>
  <c r="B29" i="7"/>
  <c r="D29" i="7"/>
  <c r="I29" i="7"/>
  <c r="A30" i="7"/>
  <c r="B30" i="7"/>
  <c r="D30" i="7"/>
  <c r="I30" i="7" s="1"/>
  <c r="A31" i="7"/>
  <c r="B31" i="7" s="1"/>
  <c r="D31" i="7"/>
  <c r="I31" i="7"/>
  <c r="A8" i="5"/>
  <c r="B8" i="5"/>
  <c r="A9" i="5"/>
  <c r="B9" i="5"/>
  <c r="A10" i="5"/>
  <c r="B10" i="5"/>
  <c r="A11" i="5"/>
  <c r="B11" i="5"/>
  <c r="A12" i="5"/>
  <c r="B12" i="5"/>
  <c r="A13" i="5"/>
  <c r="B13" i="5"/>
  <c r="A14" i="5"/>
  <c r="B14" i="5"/>
  <c r="A15" i="5"/>
  <c r="B15" i="5"/>
  <c r="A16" i="5"/>
  <c r="B16" i="5"/>
  <c r="A17" i="5"/>
  <c r="B17" i="5"/>
  <c r="A18" i="5"/>
  <c r="B18" i="5"/>
  <c r="A19" i="5"/>
  <c r="B19" i="5"/>
  <c r="A20" i="5"/>
  <c r="B20" i="5"/>
  <c r="A21" i="5"/>
  <c r="B21" i="5"/>
  <c r="A22" i="5"/>
  <c r="B22" i="5"/>
  <c r="A23" i="5"/>
  <c r="B23" i="5"/>
  <c r="A24" i="5"/>
  <c r="B24" i="5"/>
  <c r="A25" i="5"/>
  <c r="B25" i="5"/>
  <c r="A26" i="5"/>
  <c r="B26" i="5"/>
  <c r="A27" i="5"/>
  <c r="B27" i="5"/>
  <c r="A28" i="5"/>
  <c r="B28" i="5"/>
  <c r="A29" i="5"/>
  <c r="B29" i="5"/>
  <c r="A30" i="5"/>
  <c r="B30" i="5"/>
  <c r="A8" i="3"/>
  <c r="B8" i="3"/>
  <c r="A9" i="3"/>
  <c r="B9" i="3"/>
  <c r="A10" i="3"/>
  <c r="B10" i="3"/>
  <c r="A11" i="3"/>
  <c r="B11" i="3"/>
  <c r="A12" i="3"/>
  <c r="B12" i="3"/>
  <c r="A13" i="3"/>
  <c r="B13" i="3"/>
  <c r="A14" i="3"/>
  <c r="B14" i="3"/>
  <c r="A15" i="3"/>
  <c r="B15" i="3"/>
  <c r="A16" i="3"/>
  <c r="B16" i="3"/>
  <c r="A17" i="3"/>
  <c r="B17" i="3"/>
  <c r="A18" i="3"/>
  <c r="B18" i="3"/>
  <c r="A19" i="3"/>
  <c r="B19" i="3"/>
  <c r="A20" i="3"/>
  <c r="B20" i="3"/>
  <c r="A21" i="3"/>
  <c r="B21" i="3"/>
  <c r="A22" i="3"/>
  <c r="B22" i="3"/>
  <c r="A23" i="3"/>
  <c r="B23" i="3"/>
  <c r="A24" i="3"/>
  <c r="B24" i="3"/>
  <c r="A25" i="3"/>
  <c r="B25" i="3"/>
  <c r="A26" i="3"/>
  <c r="B26" i="3"/>
  <c r="A27" i="3"/>
  <c r="B27" i="3"/>
  <c r="A28" i="3"/>
  <c r="B28" i="3"/>
  <c r="A29" i="3"/>
  <c r="B29" i="3"/>
  <c r="A30" i="3"/>
  <c r="B30" i="3"/>
  <c r="C32" i="7"/>
  <c r="B8" i="11"/>
  <c r="I9" i="6" s="1"/>
  <c r="B20" i="11"/>
  <c r="B6" i="3"/>
  <c r="B7" i="3"/>
  <c r="B5" i="3"/>
  <c r="B31" i="3"/>
  <c r="C35" i="5"/>
  <c r="E9" i="5"/>
  <c r="B8" i="7"/>
  <c r="J8" i="7" s="1"/>
  <c r="A8" i="7"/>
  <c r="B7" i="7"/>
  <c r="A7" i="7"/>
  <c r="B6" i="7"/>
  <c r="A6" i="7"/>
  <c r="B8" i="8"/>
  <c r="A8" i="8"/>
  <c r="B7" i="8"/>
  <c r="A7" i="8"/>
  <c r="B6" i="8"/>
  <c r="A7" i="6"/>
  <c r="B7" i="6"/>
  <c r="A8" i="6"/>
  <c r="B8" i="6"/>
  <c r="J8" i="6" s="1"/>
  <c r="B6" i="6"/>
  <c r="J6" i="6" s="1"/>
  <c r="J32" i="6" s="1"/>
  <c r="A6" i="6"/>
  <c r="A6" i="3"/>
  <c r="A7" i="3"/>
  <c r="A5" i="3"/>
  <c r="B6" i="5"/>
  <c r="B7" i="5"/>
  <c r="B31" i="5" s="1"/>
  <c r="B5" i="5"/>
  <c r="A6" i="5"/>
  <c r="A7" i="5"/>
  <c r="A5" i="5"/>
  <c r="D7" i="7"/>
  <c r="I7" i="7"/>
  <c r="D8" i="7"/>
  <c r="I8" i="7"/>
  <c r="D6" i="7"/>
  <c r="I6" i="7"/>
  <c r="D7" i="8"/>
  <c r="I7" i="8"/>
  <c r="D8" i="8"/>
  <c r="I8" i="8"/>
  <c r="D6" i="8"/>
  <c r="I6" i="8"/>
  <c r="D6" i="6"/>
  <c r="I6" i="6"/>
  <c r="D7" i="6"/>
  <c r="D8" i="6"/>
  <c r="I8" i="6" s="1"/>
  <c r="D8" i="5"/>
  <c r="D8" i="3" s="1"/>
  <c r="E10" i="5"/>
  <c r="E12" i="5"/>
  <c r="D15" i="5"/>
  <c r="D15" i="3" s="1"/>
  <c r="E16" i="5"/>
  <c r="D19" i="5"/>
  <c r="D19" i="3" s="1"/>
  <c r="E20" i="5"/>
  <c r="D23" i="5"/>
  <c r="D23" i="3" s="1"/>
  <c r="E24" i="5"/>
  <c r="D29" i="5"/>
  <c r="D29" i="3" s="1"/>
  <c r="E30" i="5"/>
  <c r="D9" i="5"/>
  <c r="D10" i="5"/>
  <c r="D10" i="3" s="1"/>
  <c r="D11" i="5"/>
  <c r="D11" i="3" s="1"/>
  <c r="D12" i="5"/>
  <c r="D12" i="3" s="1"/>
  <c r="F12" i="5"/>
  <c r="D14" i="5"/>
  <c r="D14" i="3" s="1"/>
  <c r="F14" i="5"/>
  <c r="D16" i="5"/>
  <c r="D16" i="3"/>
  <c r="F16" i="5"/>
  <c r="D18" i="5"/>
  <c r="E19" i="5"/>
  <c r="E21" i="5"/>
  <c r="F22" i="5"/>
  <c r="D24" i="5"/>
  <c r="D24" i="3" s="1"/>
  <c r="F24" i="5"/>
  <c r="D26" i="5"/>
  <c r="E27" i="5"/>
  <c r="E29" i="5"/>
  <c r="F30" i="5"/>
  <c r="F25" i="5"/>
  <c r="F17" i="5"/>
  <c r="E28" i="5"/>
  <c r="F23" i="5"/>
  <c r="F19" i="5"/>
  <c r="F15" i="5"/>
  <c r="F8" i="5"/>
  <c r="D27" i="5"/>
  <c r="D27" i="3" s="1"/>
  <c r="E7" i="5"/>
  <c r="E6" i="5"/>
  <c r="D7" i="5"/>
  <c r="D7" i="3" s="1"/>
  <c r="D6" i="5"/>
  <c r="D6" i="3" s="1"/>
  <c r="D5" i="5"/>
  <c r="D5" i="3" s="1"/>
  <c r="C34" i="5"/>
  <c r="C32" i="8"/>
  <c r="G16" i="5"/>
  <c r="D26" i="3"/>
  <c r="D18" i="3"/>
  <c r="G19" i="5"/>
  <c r="G24" i="5"/>
  <c r="J7" i="6"/>
  <c r="I7" i="6"/>
  <c r="C12" i="11"/>
  <c r="C32" i="6"/>
  <c r="B12" i="11"/>
  <c r="G39" i="11"/>
  <c r="J39" i="11" s="1"/>
  <c r="G35" i="11"/>
  <c r="J35" i="11" s="1"/>
  <c r="G36" i="11"/>
  <c r="J36" i="11" s="1"/>
  <c r="F27" i="8"/>
  <c r="J27" i="8" s="1"/>
  <c r="F23" i="8"/>
  <c r="J23" i="8" s="1"/>
  <c r="F31" i="8"/>
  <c r="F30" i="8"/>
  <c r="J30" i="8" s="1"/>
  <c r="F29" i="8"/>
  <c r="J29" i="8" s="1"/>
  <c r="F28" i="8"/>
  <c r="F26" i="8"/>
  <c r="F25" i="8"/>
  <c r="J25" i="8" s="1"/>
  <c r="C24" i="3" s="1"/>
  <c r="F24" i="8"/>
  <c r="J24" i="8" s="1"/>
  <c r="F22" i="8"/>
  <c r="J22" i="8" s="1"/>
  <c r="C21" i="3" s="1"/>
  <c r="F21" i="8"/>
  <c r="J21" i="8" s="1"/>
  <c r="C20" i="3" s="1"/>
  <c r="F20" i="8"/>
  <c r="J20" i="8" s="1"/>
  <c r="F19" i="8"/>
  <c r="J19" i="8" s="1"/>
  <c r="F18" i="8"/>
  <c r="J18" i="8" s="1"/>
  <c r="C17" i="3" s="1"/>
  <c r="F17" i="8"/>
  <c r="J17" i="8" s="1"/>
  <c r="F16" i="8"/>
  <c r="J16" i="8" s="1"/>
  <c r="F15" i="8"/>
  <c r="J15" i="8" s="1"/>
  <c r="C14" i="3" s="1"/>
  <c r="F14" i="8"/>
  <c r="J14" i="8" s="1"/>
  <c r="F13" i="8"/>
  <c r="J13" i="8" s="1"/>
  <c r="C12" i="3" s="1"/>
  <c r="F11" i="7"/>
  <c r="J11" i="7" s="1"/>
  <c r="F9" i="7"/>
  <c r="J9" i="7" s="1"/>
  <c r="F7" i="7"/>
  <c r="J7" i="7" s="1"/>
  <c r="J28" i="8"/>
  <c r="J26" i="8"/>
  <c r="F10" i="8"/>
  <c r="J10" i="8" s="1"/>
  <c r="C9" i="3" s="1"/>
  <c r="F8" i="8"/>
  <c r="J8" i="8" s="1"/>
  <c r="F6" i="8"/>
  <c r="J6" i="8" s="1"/>
  <c r="F12" i="8"/>
  <c r="J12" i="8" s="1"/>
  <c r="C11" i="3" s="1"/>
  <c r="I31" i="6"/>
  <c r="I30" i="6"/>
  <c r="I28" i="6"/>
  <c r="I27" i="6"/>
  <c r="G37" i="11"/>
  <c r="J37" i="11" s="1"/>
  <c r="G38" i="11"/>
  <c r="J38" i="11" s="1"/>
  <c r="I29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  <c r="I10" i="6"/>
  <c r="G40" i="11"/>
  <c r="J40" i="11" s="1"/>
  <c r="G33" i="11"/>
  <c r="J33" i="11" s="1"/>
  <c r="G34" i="11"/>
  <c r="J34" i="11" s="1"/>
  <c r="G42" i="11"/>
  <c r="J42" i="11" s="1"/>
  <c r="G41" i="11"/>
  <c r="J41" i="11" s="1"/>
  <c r="G12" i="5"/>
  <c r="F27" i="5"/>
  <c r="G27" i="5" s="1"/>
  <c r="F13" i="5"/>
  <c r="F21" i="5"/>
  <c r="F29" i="5"/>
  <c r="G29" i="5" s="1"/>
  <c r="D30" i="5"/>
  <c r="G30" i="5" s="1"/>
  <c r="F28" i="5"/>
  <c r="D28" i="5"/>
  <c r="G28" i="5" s="1"/>
  <c r="F26" i="5"/>
  <c r="E25" i="5"/>
  <c r="E23" i="5"/>
  <c r="G23" i="5" s="1"/>
  <c r="D22" i="5"/>
  <c r="D22" i="3" s="1"/>
  <c r="F20" i="5"/>
  <c r="D20" i="5"/>
  <c r="G20" i="5" s="1"/>
  <c r="F18" i="5"/>
  <c r="E17" i="5"/>
  <c r="E15" i="5"/>
  <c r="G15" i="5" s="1"/>
  <c r="E13" i="5"/>
  <c r="F11" i="5"/>
  <c r="F10" i="5"/>
  <c r="G10" i="5" s="1"/>
  <c r="F9" i="5"/>
  <c r="E8" i="5"/>
  <c r="G8" i="5" s="1"/>
  <c r="E26" i="5"/>
  <c r="G26" i="5" s="1"/>
  <c r="D25" i="5"/>
  <c r="E22" i="5"/>
  <c r="G22" i="5" s="1"/>
  <c r="D21" i="5"/>
  <c r="E18" i="5"/>
  <c r="G18" i="5" s="1"/>
  <c r="D17" i="5"/>
  <c r="D17" i="3" s="1"/>
  <c r="E14" i="5"/>
  <c r="G14" i="5"/>
  <c r="D13" i="5"/>
  <c r="E11" i="5"/>
  <c r="G11" i="5" s="1"/>
  <c r="G13" i="5"/>
  <c r="D13" i="3"/>
  <c r="D21" i="3"/>
  <c r="G25" i="5"/>
  <c r="D25" i="3"/>
  <c r="D20" i="3"/>
  <c r="D28" i="3"/>
  <c r="D30" i="3"/>
  <c r="J31" i="8"/>
  <c r="J23" i="7"/>
  <c r="E6" i="3"/>
  <c r="J26" i="7"/>
  <c r="C25" i="3" s="1"/>
  <c r="J16" i="7"/>
  <c r="G21" i="5"/>
  <c r="C7" i="3"/>
  <c r="E7" i="3"/>
  <c r="J24" i="7"/>
  <c r="J14" i="7"/>
  <c r="J9" i="8"/>
  <c r="J32" i="8"/>
  <c r="I32" i="8"/>
  <c r="E30" i="3"/>
  <c r="E28" i="3"/>
  <c r="E26" i="3"/>
  <c r="E24" i="3"/>
  <c r="E22" i="3"/>
  <c r="E20" i="3"/>
  <c r="E18" i="3"/>
  <c r="E16" i="3"/>
  <c r="E14" i="3"/>
  <c r="F14" i="3"/>
  <c r="E12" i="3"/>
  <c r="E10" i="3"/>
  <c r="E8" i="3"/>
  <c r="J27" i="7"/>
  <c r="C26" i="3" s="1"/>
  <c r="F26" i="3" s="1"/>
  <c r="I32" i="6"/>
  <c r="E5" i="3"/>
  <c r="F20" i="3"/>
  <c r="F24" i="3"/>
  <c r="C6" i="3"/>
  <c r="F6" i="3" s="1"/>
  <c r="E29" i="3"/>
  <c r="E27" i="3"/>
  <c r="E25" i="3"/>
  <c r="F25" i="3" s="1"/>
  <c r="E23" i="3"/>
  <c r="E21" i="3"/>
  <c r="E19" i="3"/>
  <c r="E17" i="3"/>
  <c r="E15" i="3"/>
  <c r="E13" i="3"/>
  <c r="E11" i="3"/>
  <c r="C10" i="3"/>
  <c r="E9" i="3"/>
  <c r="C15" i="3"/>
  <c r="F15" i="3" s="1"/>
  <c r="C8" i="3"/>
  <c r="F8" i="3" s="1"/>
  <c r="G17" i="5"/>
  <c r="E5" i="5"/>
  <c r="F5" i="5"/>
  <c r="F31" i="5" s="1"/>
  <c r="F7" i="5"/>
  <c r="G7" i="5"/>
  <c r="F6" i="5"/>
  <c r="G6" i="5"/>
  <c r="F7" i="3"/>
  <c r="H7" i="3" s="1"/>
  <c r="H14" i="3"/>
  <c r="H20" i="3"/>
  <c r="E31" i="5"/>
  <c r="G5" i="5"/>
  <c r="H24" i="3"/>
  <c r="E31" i="3"/>
  <c r="F12" i="3" l="1"/>
  <c r="H12" i="3" s="1"/>
  <c r="F10" i="3"/>
  <c r="F11" i="3"/>
  <c r="F17" i="3"/>
  <c r="H17" i="3" s="1"/>
  <c r="F21" i="3"/>
  <c r="C13" i="3"/>
  <c r="F13" i="3" s="1"/>
  <c r="C23" i="3"/>
  <c r="C18" i="3"/>
  <c r="F18" i="3" s="1"/>
  <c r="J32" i="7"/>
  <c r="C5" i="3"/>
  <c r="H21" i="3"/>
  <c r="C22" i="3"/>
  <c r="J31" i="7"/>
  <c r="C30" i="3" s="1"/>
  <c r="F30" i="3" s="1"/>
  <c r="J30" i="7"/>
  <c r="C29" i="3" s="1"/>
  <c r="F29" i="3" s="1"/>
  <c r="J28" i="7"/>
  <c r="C27" i="3" s="1"/>
  <c r="F27" i="3" s="1"/>
  <c r="J20" i="7"/>
  <c r="C19" i="3" s="1"/>
  <c r="F19" i="3" s="1"/>
  <c r="F23" i="3"/>
  <c r="F22" i="3"/>
  <c r="C28" i="3"/>
  <c r="F28" i="3" s="1"/>
  <c r="H8" i="3"/>
  <c r="H29" i="3"/>
  <c r="H10" i="3"/>
  <c r="H25" i="3"/>
  <c r="H30" i="3"/>
  <c r="H13" i="3"/>
  <c r="H11" i="3"/>
  <c r="H15" i="3"/>
  <c r="H23" i="3"/>
  <c r="H6" i="3"/>
  <c r="H26" i="3"/>
  <c r="H22" i="3"/>
  <c r="H18" i="3"/>
  <c r="D31" i="5"/>
  <c r="I32" i="7"/>
  <c r="G9" i="5"/>
  <c r="G31" i="5" s="1"/>
  <c r="J17" i="7"/>
  <c r="C16" i="3" s="1"/>
  <c r="F16" i="3" s="1"/>
  <c r="D9" i="3"/>
  <c r="H28" i="3" l="1"/>
  <c r="H27" i="3"/>
  <c r="C31" i="3"/>
  <c r="F5" i="3"/>
  <c r="H19" i="3"/>
  <c r="H16" i="3"/>
  <c r="D31" i="3"/>
  <c r="F9" i="3"/>
  <c r="F31" i="3" l="1"/>
  <c r="G5" i="3" s="1"/>
  <c r="H5" i="3"/>
  <c r="H9" i="3"/>
  <c r="G9" i="3" l="1"/>
  <c r="H31" i="3"/>
  <c r="G20" i="3"/>
  <c r="G24" i="3"/>
  <c r="G17" i="3"/>
  <c r="G12" i="3"/>
  <c r="G14" i="3"/>
  <c r="G7" i="3"/>
  <c r="G29" i="3"/>
  <c r="G10" i="3"/>
  <c r="G15" i="3"/>
  <c r="G23" i="3"/>
  <c r="G6" i="3"/>
  <c r="G18" i="3"/>
  <c r="G21" i="3"/>
  <c r="G8" i="3"/>
  <c r="G25" i="3"/>
  <c r="G30" i="3"/>
  <c r="G13" i="3"/>
  <c r="G11" i="3"/>
  <c r="G26" i="3"/>
  <c r="G22" i="3"/>
  <c r="G27" i="3"/>
  <c r="G28" i="3"/>
  <c r="G19" i="3"/>
  <c r="G16" i="3"/>
</calcChain>
</file>

<file path=xl/sharedStrings.xml><?xml version="1.0" encoding="utf-8"?>
<sst xmlns="http://schemas.openxmlformats.org/spreadsheetml/2006/main" count="177" uniqueCount="129">
  <si>
    <t>País</t>
  </si>
  <si>
    <t>TRICOT</t>
  </si>
  <si>
    <t>ESPAÑA</t>
  </si>
  <si>
    <t>COMPLEMENTOS</t>
  </si>
  <si>
    <t>TOTAL</t>
  </si>
  <si>
    <t>Año referencia:</t>
  </si>
  <si>
    <t>Año de referencia:</t>
  </si>
  <si>
    <t>Asia excl. China</t>
  </si>
  <si>
    <t>China</t>
  </si>
  <si>
    <t>Ref. IEA (www.iea.org/stats/prodresult.asp?PRODUCT=Electricity/Heat)</t>
  </si>
  <si>
    <t>MIX ELÉCTRICO</t>
  </si>
  <si>
    <t>% Carbón</t>
  </si>
  <si>
    <t>% Fuel</t>
  </si>
  <si>
    <t>% Gas Natural</t>
  </si>
  <si>
    <t>% Nuclear</t>
  </si>
  <si>
    <t>% Hidro+renovables</t>
  </si>
  <si>
    <t>Carbón</t>
  </si>
  <si>
    <t>Fuel</t>
  </si>
  <si>
    <t>Hidro + renovables</t>
  </si>
  <si>
    <t>Fuente</t>
  </si>
  <si>
    <t>Transporte</t>
  </si>
  <si>
    <t>Notas de referencia</t>
  </si>
  <si>
    <t>Valores calculados automáticamente</t>
  </si>
  <si>
    <t>Peso medio por unidad transportada (kg/unidad)</t>
  </si>
  <si>
    <t>Año del estudio:</t>
  </si>
  <si>
    <t>Año referencia datos</t>
  </si>
  <si>
    <t>Porcentaje en fibras 
naturales</t>
  </si>
  <si>
    <t>Producción de materiales</t>
  </si>
  <si>
    <t>Material</t>
  </si>
  <si>
    <t>kg/unidad</t>
  </si>
  <si>
    <t>Tricot</t>
  </si>
  <si>
    <t>Nuclear</t>
  </si>
  <si>
    <t>PAÍS</t>
  </si>
  <si>
    <t>Complemento</t>
  </si>
  <si>
    <t>Unidades producidas/año</t>
  </si>
  <si>
    <t>Contribución relativa por país [%]</t>
  </si>
  <si>
    <t>Celdas a rellenar</t>
  </si>
  <si>
    <t>Consumo kWh/pieza</t>
  </si>
  <si>
    <t>Unidades producidas</t>
  </si>
  <si>
    <t>Kg CO2 eq/kWh</t>
  </si>
  <si>
    <t>Kg CO2 eq materia prima</t>
  </si>
  <si>
    <t>KgCO2 eq confección</t>
  </si>
  <si>
    <t>Emisiones CO2eq / tnkm (Kg Co2eq/Tnkm)</t>
  </si>
  <si>
    <t>País 4</t>
  </si>
  <si>
    <t>País 5</t>
  </si>
  <si>
    <t>País 6</t>
  </si>
  <si>
    <t>País 7</t>
  </si>
  <si>
    <t>País 8</t>
  </si>
  <si>
    <t>País 9</t>
  </si>
  <si>
    <t>País 10</t>
  </si>
  <si>
    <t>País 11</t>
  </si>
  <si>
    <t>País 12</t>
  </si>
  <si>
    <t>País 13</t>
  </si>
  <si>
    <t>País 14</t>
  </si>
  <si>
    <t>País 15</t>
  </si>
  <si>
    <t>País 16</t>
  </si>
  <si>
    <t>País 17</t>
  </si>
  <si>
    <t>País 18</t>
  </si>
  <si>
    <t>País 19</t>
  </si>
  <si>
    <t>País 20</t>
  </si>
  <si>
    <t>País 21</t>
  </si>
  <si>
    <t>País 22</t>
  </si>
  <si>
    <t>País 23</t>
  </si>
  <si>
    <t>País 24</t>
  </si>
  <si>
    <t>País 25</t>
  </si>
  <si>
    <t>País 26</t>
  </si>
  <si>
    <t>CO2 eq electricidad [Kg]</t>
  </si>
  <si>
    <t xml:space="preserve"> CO2 eq
 transporte [Kg]</t>
  </si>
  <si>
    <t xml:space="preserve"> CO2 eq
 materiales [Kg]</t>
  </si>
  <si>
    <t>Unidades totales transportadas por país / año</t>
  </si>
  <si>
    <t>Valores obtenidos de bases de datos de referencia.
Actualizables si se dispone de la información específica</t>
  </si>
  <si>
    <t xml:space="preserve">Celdas a rellenar
</t>
  </si>
  <si>
    <t xml:space="preserve">CO2 eq totales
[Kg]
</t>
  </si>
  <si>
    <t xml:space="preserve">CO2 eq totales
[Kg] / unidad
</t>
  </si>
  <si>
    <t>Hilo kg CO2 eq/kg</t>
  </si>
  <si>
    <t>Complementos (dato medio)</t>
  </si>
  <si>
    <t>TOTAL kg CO2 eq/kg</t>
  </si>
  <si>
    <t>Tejido (kg CO2/kg)</t>
  </si>
  <si>
    <t>kg / pieza (*)</t>
  </si>
  <si>
    <t>Peso medio según tipo de tejido</t>
  </si>
  <si>
    <t>kg CO2 eq/kWh</t>
  </si>
  <si>
    <t>País/Región</t>
  </si>
  <si>
    <t>Gas natural</t>
  </si>
  <si>
    <t>* En caso de no disponer de los datos, dejar el valor medio de referencia facilitado.</t>
  </si>
  <si>
    <t>África</t>
  </si>
  <si>
    <t>América Latina</t>
  </si>
  <si>
    <t>Oriente Medio</t>
  </si>
  <si>
    <t xml:space="preserve">Emisiones globales del mix eléctrico </t>
  </si>
  <si>
    <t>kWh/pieza (*)</t>
  </si>
  <si>
    <t>Confección de prendas y complementos (consumo eléctrico)</t>
  </si>
  <si>
    <t>Área geográfica</t>
  </si>
  <si>
    <t>Cálculo de las emisiones asociadas GEI. Introducción de datos básicos para el cálculo</t>
  </si>
  <si>
    <t xml:space="preserve">Cálculo de las emisiones de GEI asociadas al transporte hasta las diferentes plantas de producción </t>
  </si>
  <si>
    <t>Cálculo de las emisiones de GEI asociadas al consumo eléctrico en las diferentes plantas de producción de complementos</t>
  </si>
  <si>
    <t>Cálculo de las emisiones de GEI asociadas al consumo eléctrico en las diferentes plantas de producción de tricot</t>
  </si>
  <si>
    <t xml:space="preserve">RESULTADOS del cálculo de las emisiones de GEI </t>
  </si>
  <si>
    <t>Kg CO2 eq confección</t>
  </si>
  <si>
    <t>Peso medio de referencia  por unidad transportada (kg/unidad)</t>
  </si>
  <si>
    <t>Cálculo de las emisiones de GEI asociadas al consumo eléctrico en las diferentes plantas de producción de tejidos</t>
  </si>
  <si>
    <t>Kg CO2 eq 
tricot</t>
  </si>
  <si>
    <t>Kg CO2 eq complementos</t>
  </si>
  <si>
    <t>PLANA/CIRCULAR</t>
  </si>
  <si>
    <t>Kg CO2 eq 
plana/circular</t>
  </si>
  <si>
    <t>Plana/circular</t>
  </si>
  <si>
    <t>Kg CO2 eq transporte
totales</t>
  </si>
  <si>
    <t xml:space="preserve">Fibras naturales </t>
  </si>
  <si>
    <t xml:space="preserve">Fibras sintéticas </t>
  </si>
  <si>
    <t>Nota: Dato promedio de las dos fibras consideradas</t>
  </si>
  <si>
    <t>Distancia media en Km</t>
  </si>
  <si>
    <t>Porcentaje fibras sintéticas</t>
  </si>
  <si>
    <t>País 1</t>
  </si>
  <si>
    <t>País 2</t>
  </si>
  <si>
    <t>País 3</t>
  </si>
  <si>
    <t>* En caso de no disponer de los datos, dejar el valor medio de referencia facilitado: 0,300</t>
  </si>
  <si>
    <t>Europa OCDE</t>
  </si>
  <si>
    <t>Américas OCDE</t>
  </si>
  <si>
    <t>Asia Oceanía OCDE</t>
  </si>
  <si>
    <t>Europa no OCDE y Euroasia</t>
  </si>
  <si>
    <t xml:space="preserve">Nota: En el caso de producción plana-circular se suman las emisiones de la producción del hilo </t>
  </si>
  <si>
    <t>la producción del hilo.</t>
  </si>
  <si>
    <t xml:space="preserve">Transport lorry 3.5-16t, fleet average </t>
  </si>
  <si>
    <t>Ref. Ecoinvent 2.2 database + CML 2011 (Nov. 2010)</t>
  </si>
  <si>
    <t xml:space="preserve">y el proceso de tejido; en la producción de tricot y complementos solamente se considera </t>
  </si>
  <si>
    <t>Ref. GaBi database + CML 2001 (PE Professional Database 2012)</t>
  </si>
  <si>
    <t>Electricity from hard coal (technology average from DE, US, and CN)</t>
  </si>
  <si>
    <t>Electricity from heavy fuel oil (technology average from DE, US, and CN)</t>
  </si>
  <si>
    <t>Electricity from natural gas (technology average from DE, US, and CN)</t>
  </si>
  <si>
    <t>Electricity from nuclear power plant (technology average from DE, US, and CN)</t>
  </si>
  <si>
    <t>Electricity from hydropower (technology average from DE, US, and CN) (simplifying assumption, based on the fact that hydro is still by far the largest among renewables)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</si>
</sst>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3" formatCode="_-* #,##0.00\ _€_-;\-* #,##0.00\ _€_-;_-* &quot;-&quot;??\ _€_-;_-@_-"/>
    <numFmt numFmtId="164" formatCode="0.000"/>
    <numFmt numFmtId="165" formatCode="_-* #,##0\ _€_-;\-* #,##0\ _€_-;_-* &quot;-&quot;??\ _€_-;_-@_-"/>
    <numFmt numFmtId="166" formatCode="_-* #,##0.000\ _€_-;\-* #,##0.000\ _€_-;_-* &quot;-&quot;??\ _€_-;_-@_-"/>
    <numFmt numFmtId="167" formatCode="0.000000"/>
    <numFmt numFmtId="168" formatCode="#,##0.000"/>
    <numFmt numFmtId="169" formatCode="0.0%"/>
    <numFmt numFmtId="170" formatCode="0.000E+00"/>
    <numFmt numFmtId="171" formatCode="0.0000"/>
  </numFmts>
  <fonts count="17" x14ac:knownFonts="1">
    <font>
      <sz val="11"/>
      <color theme="1"/>
      <name val="Calibri"/>
      <family val="2"/>
      <scheme val="minor"/>
    </font>
    <font>
      <b/>
      <sz val="10"/>
      <color indexed="37"/>
      <name val="Verdana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20"/>
      <color indexed="8"/>
      <name val="Calibri"/>
      <family val="2"/>
    </font>
    <font>
      <b/>
      <sz val="16"/>
      <color indexed="8"/>
      <name val="Calibri"/>
      <family val="2"/>
    </font>
    <font>
      <b/>
      <sz val="11"/>
      <color indexed="37"/>
      <name val="Calibri"/>
      <family val="2"/>
    </font>
    <font>
      <b/>
      <sz val="11"/>
      <color indexed="60"/>
      <name val="Calibri"/>
      <family val="2"/>
    </font>
    <font>
      <sz val="16"/>
      <color indexed="8"/>
      <name val="Calibri"/>
      <family val="2"/>
    </font>
    <font>
      <b/>
      <sz val="12"/>
      <color indexed="8"/>
      <name val="Calibri"/>
      <family val="2"/>
    </font>
    <font>
      <b/>
      <sz val="11"/>
      <name val="Calibri"/>
      <family val="2"/>
    </font>
    <font>
      <sz val="8"/>
      <name val="Calibri"/>
      <family val="2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FF99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10"/>
      </left>
      <right style="thick">
        <color indexed="10"/>
      </right>
      <top style="thick">
        <color indexed="10"/>
      </top>
      <bottom style="thick">
        <color indexed="10"/>
      </bottom>
      <diagonal/>
    </border>
    <border>
      <left style="thick">
        <color indexed="60"/>
      </left>
      <right style="thick">
        <color indexed="60"/>
      </right>
      <top style="thick">
        <color indexed="60"/>
      </top>
      <bottom style="thick">
        <color indexed="60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10"/>
      </left>
      <right/>
      <top/>
      <bottom/>
      <diagonal/>
    </border>
    <border>
      <left style="thick">
        <color indexed="10"/>
      </left>
      <right/>
      <top style="thick">
        <color indexed="10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1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10"/>
      </left>
      <right/>
      <top style="thick">
        <color indexed="10"/>
      </top>
      <bottom style="thick">
        <color indexed="10"/>
      </bottom>
      <diagonal/>
    </border>
    <border>
      <left/>
      <right/>
      <top style="thick">
        <color indexed="10"/>
      </top>
      <bottom style="thick">
        <color indexed="10"/>
      </bottom>
      <diagonal/>
    </border>
    <border>
      <left/>
      <right style="thick">
        <color indexed="10"/>
      </right>
      <top style="thick">
        <color indexed="10"/>
      </top>
      <bottom style="thick">
        <color indexed="1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10"/>
      </left>
      <right style="thin">
        <color indexed="64"/>
      </right>
      <top style="thick">
        <color indexed="10"/>
      </top>
      <bottom style="thick">
        <color indexed="10"/>
      </bottom>
      <diagonal/>
    </border>
    <border>
      <left style="thin">
        <color indexed="64"/>
      </left>
      <right style="thin">
        <color indexed="64"/>
      </right>
      <top style="thick">
        <color indexed="10"/>
      </top>
      <bottom style="thick">
        <color indexed="10"/>
      </bottom>
      <diagonal/>
    </border>
    <border>
      <left style="thin">
        <color indexed="64"/>
      </left>
      <right style="thick">
        <color indexed="10"/>
      </right>
      <top style="thick">
        <color indexed="10"/>
      </top>
      <bottom style="thick">
        <color indexed="10"/>
      </bottom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0" fontId="3" fillId="0" borderId="0"/>
    <xf numFmtId="9" fontId="5" fillId="0" borderId="0" applyFont="0" applyFill="0" applyBorder="0" applyAlignment="0" applyProtection="0"/>
  </cellStyleXfs>
  <cellXfs count="188">
    <xf numFmtId="0" fontId="0" fillId="0" borderId="0" xfId="0"/>
    <xf numFmtId="0" fontId="0" fillId="0" borderId="0" xfId="0" applyFill="1" applyBorder="1"/>
    <xf numFmtId="0" fontId="0" fillId="0" borderId="0" xfId="0" applyBorder="1"/>
    <xf numFmtId="165" fontId="6" fillId="0" borderId="0" xfId="1" applyNumberFormat="1" applyFont="1" applyFill="1" applyBorder="1" applyAlignment="1">
      <alignment horizontal="right"/>
    </xf>
    <xf numFmtId="165" fontId="6" fillId="0" borderId="0" xfId="0" applyNumberFormat="1" applyFont="1" applyFill="1" applyBorder="1"/>
    <xf numFmtId="0" fontId="7" fillId="0" borderId="0" xfId="0" applyFont="1" applyFill="1" applyBorder="1" applyAlignment="1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5" borderId="2" xfId="0" applyFont="1" applyFill="1" applyBorder="1" applyAlignment="1"/>
    <xf numFmtId="0" fontId="8" fillId="5" borderId="3" xfId="0" applyFont="1" applyFill="1" applyBorder="1" applyAlignment="1"/>
    <xf numFmtId="0" fontId="8" fillId="0" borderId="0" xfId="0" applyFont="1"/>
    <xf numFmtId="0" fontId="8" fillId="5" borderId="4" xfId="0" applyFont="1" applyFill="1" applyBorder="1" applyAlignment="1"/>
    <xf numFmtId="0" fontId="8" fillId="0" borderId="0" xfId="0" applyFont="1" applyFill="1" applyBorder="1" applyAlignment="1"/>
    <xf numFmtId="0" fontId="8" fillId="0" borderId="0" xfId="0" applyFont="1" applyFill="1" applyBorder="1"/>
    <xf numFmtId="0" fontId="8" fillId="5" borderId="5" xfId="0" applyFont="1" applyFill="1" applyBorder="1" applyAlignment="1"/>
    <xf numFmtId="0" fontId="6" fillId="0" borderId="0" xfId="0" applyFont="1" applyFill="1" applyBorder="1" applyAlignment="1"/>
    <xf numFmtId="0" fontId="6" fillId="0" borderId="0" xfId="0" applyFont="1"/>
    <xf numFmtId="0" fontId="6" fillId="6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6" fillId="0" borderId="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6" fillId="7" borderId="1" xfId="0" applyFont="1" applyFill="1" applyBorder="1" applyAlignment="1">
      <alignment vertical="center"/>
    </xf>
    <xf numFmtId="164" fontId="6" fillId="8" borderId="1" xfId="0" applyNumberFormat="1" applyFont="1" applyFill="1" applyBorder="1"/>
    <xf numFmtId="0" fontId="0" fillId="0" borderId="4" xfId="0" applyFont="1" applyBorder="1"/>
    <xf numFmtId="0" fontId="0" fillId="0" borderId="7" xfId="0" applyFont="1" applyBorder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8" fillId="0" borderId="0" xfId="0" applyFont="1" applyBorder="1"/>
    <xf numFmtId="0" fontId="0" fillId="0" borderId="0" xfId="0" applyFont="1"/>
    <xf numFmtId="3" fontId="6" fillId="2" borderId="8" xfId="0" applyNumberFormat="1" applyFont="1" applyFill="1" applyBorder="1" applyAlignment="1">
      <alignment horizontal="right" vertical="center"/>
    </xf>
    <xf numFmtId="1" fontId="6" fillId="7" borderId="1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left" vertical="center"/>
    </xf>
    <xf numFmtId="167" fontId="0" fillId="0" borderId="0" xfId="0" applyNumberFormat="1" applyFill="1" applyBorder="1"/>
    <xf numFmtId="0" fontId="2" fillId="0" borderId="0" xfId="0" applyFont="1"/>
    <xf numFmtId="0" fontId="6" fillId="9" borderId="9" xfId="0" applyFont="1" applyFill="1" applyBorder="1" applyAlignment="1">
      <alignment horizontal="center" vertical="center" wrapText="1"/>
    </xf>
    <xf numFmtId="165" fontId="6" fillId="2" borderId="8" xfId="0" applyNumberFormat="1" applyFont="1" applyFill="1" applyBorder="1" applyAlignment="1">
      <alignment horizontal="center" vertical="center"/>
    </xf>
    <xf numFmtId="166" fontId="5" fillId="8" borderId="1" xfId="1" applyNumberFormat="1" applyFont="1" applyFill="1" applyBorder="1" applyAlignment="1">
      <alignment horizontal="center" vertical="center"/>
    </xf>
    <xf numFmtId="11" fontId="0" fillId="8" borderId="1" xfId="0" applyNumberFormat="1" applyFill="1" applyBorder="1"/>
    <xf numFmtId="0" fontId="8" fillId="0" borderId="0" xfId="0" applyFont="1" applyFill="1" applyBorder="1" applyAlignment="1">
      <alignment horizontal="center"/>
    </xf>
    <xf numFmtId="0" fontId="10" fillId="5" borderId="1" xfId="0" applyFont="1" applyFill="1" applyBorder="1"/>
    <xf numFmtId="0" fontId="10" fillId="5" borderId="8" xfId="0" applyFont="1" applyFill="1" applyBorder="1"/>
    <xf numFmtId="0" fontId="6" fillId="5" borderId="10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 wrapText="1"/>
    </xf>
    <xf numFmtId="0" fontId="0" fillId="0" borderId="0" xfId="0" applyFont="1" applyFill="1"/>
    <xf numFmtId="0" fontId="0" fillId="0" borderId="0" xfId="0" applyFont="1" applyBorder="1"/>
    <xf numFmtId="0" fontId="8" fillId="5" borderId="2" xfId="0" applyFont="1" applyFill="1" applyBorder="1" applyAlignment="1">
      <alignment horizontal="center" wrapText="1"/>
    </xf>
    <xf numFmtId="0" fontId="8" fillId="5" borderId="3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0" fillId="8" borderId="0" xfId="0" applyFill="1" applyAlignment="1">
      <alignment horizontal="left" vertical="center"/>
    </xf>
    <xf numFmtId="0" fontId="0" fillId="0" borderId="0" xfId="0" applyFill="1"/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0" fillId="0" borderId="0" xfId="0" applyFont="1" applyFill="1" applyBorder="1"/>
    <xf numFmtId="11" fontId="0" fillId="0" borderId="0" xfId="0" applyNumberFormat="1" applyFill="1" applyBorder="1"/>
    <xf numFmtId="0" fontId="6" fillId="9" borderId="13" xfId="0" applyFont="1" applyFill="1" applyBorder="1" applyAlignment="1">
      <alignment horizontal="center" vertical="center" wrapText="1"/>
    </xf>
    <xf numFmtId="11" fontId="0" fillId="0" borderId="0" xfId="0" applyNumberFormat="1"/>
    <xf numFmtId="165" fontId="12" fillId="10" borderId="1" xfId="1" applyNumberFormat="1" applyFont="1" applyFill="1" applyBorder="1" applyAlignment="1">
      <alignment horizontal="center" vertical="center"/>
    </xf>
    <xf numFmtId="169" fontId="12" fillId="10" borderId="1" xfId="3" applyNumberFormat="1" applyFont="1" applyFill="1" applyBorder="1" applyAlignment="1">
      <alignment horizontal="center" vertical="center"/>
    </xf>
    <xf numFmtId="170" fontId="12" fillId="10" borderId="1" xfId="1" applyNumberFormat="1" applyFont="1" applyFill="1" applyBorder="1" applyAlignment="1">
      <alignment horizontal="center" vertical="center"/>
    </xf>
    <xf numFmtId="1" fontId="0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 wrapText="1"/>
    </xf>
    <xf numFmtId="164" fontId="0" fillId="7" borderId="1" xfId="0" applyNumberFormat="1" applyFill="1" applyBorder="1"/>
    <xf numFmtId="0" fontId="6" fillId="9" borderId="1" xfId="0" applyFont="1" applyFill="1" applyBorder="1" applyAlignment="1">
      <alignment horizontal="center" vertical="center" wrapText="1"/>
    </xf>
    <xf numFmtId="168" fontId="0" fillId="8" borderId="14" xfId="0" applyNumberFormat="1" applyFont="1" applyFill="1" applyBorder="1" applyAlignment="1">
      <alignment horizontal="right" vertical="center"/>
    </xf>
    <xf numFmtId="165" fontId="5" fillId="8" borderId="15" xfId="1" applyNumberFormat="1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horizontal="center"/>
    </xf>
    <xf numFmtId="3" fontId="0" fillId="0" borderId="14" xfId="0" applyNumberFormat="1" applyFill="1" applyBorder="1" applyAlignment="1">
      <alignment horizontal="left" vertical="center" wrapText="1"/>
    </xf>
    <xf numFmtId="0" fontId="0" fillId="7" borderId="1" xfId="0" applyFill="1" applyBorder="1" applyAlignment="1">
      <alignment horizontal="left" vertical="center" wrapText="1"/>
    </xf>
    <xf numFmtId="0" fontId="0" fillId="8" borderId="1" xfId="0" applyFill="1" applyBorder="1" applyAlignment="1">
      <alignment horizontal="left" vertical="center" wrapText="1"/>
    </xf>
    <xf numFmtId="0" fontId="10" fillId="5" borderId="17" xfId="0" applyFont="1" applyFill="1" applyBorder="1" applyAlignment="1">
      <alignment wrapText="1"/>
    </xf>
    <xf numFmtId="168" fontId="0" fillId="8" borderId="1" xfId="0" applyNumberForma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Alignment="1">
      <alignment horizontal="left"/>
    </xf>
    <xf numFmtId="0" fontId="0" fillId="0" borderId="0" xfId="0" applyFont="1" applyFill="1" applyBorder="1" applyAlignment="1"/>
    <xf numFmtId="0" fontId="0" fillId="0" borderId="18" xfId="0" applyFill="1" applyBorder="1" applyAlignment="1"/>
    <xf numFmtId="0" fontId="0" fillId="0" borderId="6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10" fillId="5" borderId="1" xfId="0" applyFont="1" applyFill="1" applyBorder="1" applyAlignment="1">
      <alignment horizontal="center"/>
    </xf>
    <xf numFmtId="11" fontId="0" fillId="8" borderId="1" xfId="0" applyNumberFormat="1" applyFill="1" applyBorder="1" applyAlignment="1">
      <alignment horizontal="right"/>
    </xf>
    <xf numFmtId="11" fontId="0" fillId="7" borderId="1" xfId="0" applyNumberFormat="1" applyFill="1" applyBorder="1" applyAlignment="1">
      <alignment horizontal="right"/>
    </xf>
    <xf numFmtId="11" fontId="0" fillId="7" borderId="8" xfId="0" applyNumberFormat="1" applyFill="1" applyBorder="1" applyAlignment="1">
      <alignment horizontal="right"/>
    </xf>
    <xf numFmtId="0" fontId="0" fillId="0" borderId="0" xfId="0" applyProtection="1">
      <protection locked="0"/>
    </xf>
    <xf numFmtId="0" fontId="8" fillId="5" borderId="3" xfId="0" applyFont="1" applyFill="1" applyBorder="1" applyAlignment="1">
      <alignment horizontal="center"/>
    </xf>
    <xf numFmtId="168" fontId="0" fillId="11" borderId="14" xfId="0" applyNumberFormat="1" applyFill="1" applyBorder="1" applyAlignment="1" applyProtection="1">
      <alignment horizontal="center" vertical="center" wrapText="1"/>
      <protection locked="0"/>
    </xf>
    <xf numFmtId="168" fontId="0" fillId="0" borderId="14" xfId="0" applyNumberFormat="1" applyFill="1" applyBorder="1" applyAlignment="1" applyProtection="1">
      <alignment horizontal="center" vertical="center" wrapText="1"/>
      <protection locked="0"/>
    </xf>
    <xf numFmtId="3" fontId="0" fillId="0" borderId="14" xfId="0" applyNumberFormat="1" applyFont="1" applyFill="1" applyBorder="1" applyAlignment="1" applyProtection="1">
      <alignment horizontal="right" vertical="center"/>
      <protection locked="0"/>
    </xf>
    <xf numFmtId="3" fontId="0" fillId="0" borderId="14" xfId="0" quotePrefix="1" applyNumberFormat="1" applyFont="1" applyFill="1" applyBorder="1" applyAlignment="1" applyProtection="1">
      <alignment horizontal="right" vertical="center"/>
      <protection locked="0"/>
    </xf>
    <xf numFmtId="10" fontId="5" fillId="0" borderId="14" xfId="3" applyNumberFormat="1" applyFont="1" applyFill="1" applyBorder="1" applyAlignment="1" applyProtection="1">
      <alignment horizontal="right" vertical="center"/>
      <protection locked="0"/>
    </xf>
    <xf numFmtId="0" fontId="0" fillId="0" borderId="19" xfId="0" applyBorder="1"/>
    <xf numFmtId="0" fontId="0" fillId="0" borderId="20" xfId="0" applyBorder="1"/>
    <xf numFmtId="165" fontId="5" fillId="0" borderId="15" xfId="1" applyNumberFormat="1" applyFont="1" applyFill="1" applyBorder="1" applyAlignment="1" applyProtection="1">
      <alignment horizontal="center" vertical="center"/>
      <protection locked="0"/>
    </xf>
    <xf numFmtId="0" fontId="8" fillId="5" borderId="21" xfId="0" applyFont="1" applyFill="1" applyBorder="1" applyAlignment="1"/>
    <xf numFmtId="0" fontId="13" fillId="9" borderId="8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0" fontId="0" fillId="0" borderId="14" xfId="0" applyNumberFormat="1" applyFont="1" applyFill="1" applyBorder="1" applyAlignment="1" applyProtection="1">
      <alignment horizontal="right" vertical="center"/>
      <protection locked="0"/>
    </xf>
    <xf numFmtId="165" fontId="1" fillId="2" borderId="1" xfId="0" applyNumberFormat="1" applyFont="1" applyFill="1" applyBorder="1" applyAlignment="1">
      <alignment horizontal="center" vertical="center"/>
    </xf>
    <xf numFmtId="11" fontId="6" fillId="2" borderId="8" xfId="0" applyNumberFormat="1" applyFont="1" applyFill="1" applyBorder="1" applyAlignment="1">
      <alignment horizontal="right" vertical="center"/>
    </xf>
    <xf numFmtId="11" fontId="5" fillId="8" borderId="15" xfId="1" applyNumberFormat="1" applyFont="1" applyFill="1" applyBorder="1" applyAlignment="1">
      <alignment horizontal="center" vertical="center"/>
    </xf>
    <xf numFmtId="11" fontId="6" fillId="2" borderId="8" xfId="0" applyNumberFormat="1" applyFont="1" applyFill="1" applyBorder="1" applyAlignment="1">
      <alignment horizontal="center" vertical="center"/>
    </xf>
    <xf numFmtId="11" fontId="3" fillId="8" borderId="1" xfId="0" applyNumberFormat="1" applyFont="1" applyFill="1" applyBorder="1" applyAlignment="1">
      <alignment horizontal="center" vertical="center"/>
    </xf>
    <xf numFmtId="11" fontId="1" fillId="2" borderId="1" xfId="0" applyNumberFormat="1" applyFont="1" applyFill="1" applyBorder="1" applyAlignment="1">
      <alignment horizontal="center" vertical="center"/>
    </xf>
    <xf numFmtId="168" fontId="0" fillId="11" borderId="22" xfId="0" applyNumberFormat="1" applyFill="1" applyBorder="1" applyAlignment="1" applyProtection="1">
      <alignment horizontal="center" vertical="center" wrapText="1"/>
      <protection locked="0"/>
    </xf>
    <xf numFmtId="3" fontId="0" fillId="0" borderId="14" xfId="0" quotePrefix="1" applyNumberFormat="1" applyFont="1" applyFill="1" applyBorder="1" applyAlignment="1" applyProtection="1">
      <alignment horizontal="right" vertical="center"/>
    </xf>
    <xf numFmtId="1" fontId="6" fillId="7" borderId="13" xfId="0" applyNumberFormat="1" applyFont="1" applyFill="1" applyBorder="1" applyAlignment="1">
      <alignment horizontal="center"/>
    </xf>
    <xf numFmtId="0" fontId="2" fillId="0" borderId="23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4" xfId="0" applyFont="1" applyFill="1" applyBorder="1" applyAlignment="1">
      <alignment horizontal="right"/>
    </xf>
    <xf numFmtId="0" fontId="6" fillId="0" borderId="6" xfId="0" applyFont="1" applyBorder="1"/>
    <xf numFmtId="0" fontId="6" fillId="0" borderId="0" xfId="0" applyFont="1" applyBorder="1"/>
    <xf numFmtId="164" fontId="6" fillId="0" borderId="0" xfId="0" applyNumberFormat="1" applyFont="1" applyFill="1" applyBorder="1"/>
    <xf numFmtId="0" fontId="2" fillId="4" borderId="25" xfId="0" applyFont="1" applyFill="1" applyBorder="1" applyAlignment="1" applyProtection="1">
      <alignment horizontal="center"/>
    </xf>
    <xf numFmtId="0" fontId="2" fillId="4" borderId="1" xfId="0" applyFont="1" applyFill="1" applyBorder="1" applyAlignment="1" applyProtection="1">
      <alignment horizontal="center"/>
    </xf>
    <xf numFmtId="168" fontId="0" fillId="8" borderId="14" xfId="0" applyNumberFormat="1" applyFont="1" applyFill="1" applyBorder="1" applyAlignment="1" applyProtection="1">
      <alignment horizontal="right" vertical="center"/>
    </xf>
    <xf numFmtId="3" fontId="6" fillId="2" borderId="8" xfId="0" applyNumberFormat="1" applyFont="1" applyFill="1" applyBorder="1" applyAlignment="1" applyProtection="1">
      <alignment horizontal="right" vertical="center"/>
    </xf>
    <xf numFmtId="0" fontId="15" fillId="0" borderId="0" xfId="0" applyFont="1"/>
    <xf numFmtId="0" fontId="2" fillId="3" borderId="13" xfId="0" applyFont="1" applyFill="1" applyBorder="1" applyAlignment="1">
      <alignment horizontal="center" vertical="center"/>
    </xf>
    <xf numFmtId="164" fontId="16" fillId="13" borderId="1" xfId="0" applyNumberFormat="1" applyFont="1" applyFill="1" applyBorder="1"/>
    <xf numFmtId="0" fontId="16" fillId="13" borderId="1" xfId="0" applyFont="1" applyFill="1" applyBorder="1"/>
    <xf numFmtId="0" fontId="0" fillId="0" borderId="17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6" xfId="0" applyBorder="1" applyAlignment="1">
      <alignment horizontal="center"/>
    </xf>
    <xf numFmtId="0" fontId="8" fillId="5" borderId="2" xfId="0" applyFont="1" applyFill="1" applyBorder="1" applyAlignment="1">
      <alignment horizontal="center" wrapText="1"/>
    </xf>
    <xf numFmtId="0" fontId="8" fillId="5" borderId="3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0" fillId="8" borderId="0" xfId="0" applyFill="1" applyAlignment="1">
      <alignment horizontal="left" vertical="center"/>
    </xf>
    <xf numFmtId="11" fontId="0" fillId="8" borderId="32" xfId="0" applyNumberFormat="1" applyFill="1" applyBorder="1" applyAlignment="1" applyProtection="1">
      <alignment horizontal="right"/>
    </xf>
    <xf numFmtId="11" fontId="0" fillId="8" borderId="8" xfId="0" applyNumberFormat="1" applyFill="1" applyBorder="1" applyAlignment="1" applyProtection="1">
      <alignment horizontal="right"/>
    </xf>
    <xf numFmtId="0" fontId="10" fillId="5" borderId="32" xfId="0" applyFont="1" applyFill="1" applyBorder="1" applyAlignment="1">
      <alignment horizontal="center"/>
    </xf>
    <xf numFmtId="0" fontId="10" fillId="5" borderId="8" xfId="0" applyFont="1" applyFill="1" applyBorder="1" applyAlignment="1">
      <alignment horizontal="center"/>
    </xf>
    <xf numFmtId="0" fontId="0" fillId="8" borderId="23" xfId="0" applyFont="1" applyFill="1" applyBorder="1" applyAlignment="1">
      <alignment horizontal="left"/>
    </xf>
    <xf numFmtId="0" fontId="0" fillId="8" borderId="26" xfId="0" applyFont="1" applyFill="1" applyBorder="1" applyAlignment="1">
      <alignment horizontal="left"/>
    </xf>
    <xf numFmtId="0" fontId="0" fillId="8" borderId="23" xfId="0" applyFill="1" applyBorder="1" applyAlignment="1">
      <alignment horizontal="left"/>
    </xf>
    <xf numFmtId="0" fontId="8" fillId="5" borderId="2" xfId="0" applyFont="1" applyFill="1" applyBorder="1" applyAlignment="1">
      <alignment horizontal="left" wrapText="1"/>
    </xf>
    <xf numFmtId="0" fontId="8" fillId="5" borderId="3" xfId="0" applyFont="1" applyFill="1" applyBorder="1" applyAlignment="1">
      <alignment horizontal="left" wrapText="1"/>
    </xf>
    <xf numFmtId="0" fontId="8" fillId="5" borderId="21" xfId="0" applyFont="1" applyFill="1" applyBorder="1" applyAlignment="1">
      <alignment horizontal="left" wrapText="1"/>
    </xf>
    <xf numFmtId="0" fontId="8" fillId="5" borderId="27" xfId="0" applyFont="1" applyFill="1" applyBorder="1" applyAlignment="1">
      <alignment horizontal="left" wrapText="1"/>
    </xf>
    <xf numFmtId="0" fontId="8" fillId="5" borderId="2" xfId="0" applyFont="1" applyFill="1" applyBorder="1" applyAlignment="1">
      <alignment horizontal="center"/>
    </xf>
    <xf numFmtId="0" fontId="8" fillId="5" borderId="3" xfId="0" applyFont="1" applyFill="1" applyBorder="1" applyAlignment="1">
      <alignment horizontal="center"/>
    </xf>
    <xf numFmtId="0" fontId="8" fillId="0" borderId="28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9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0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0" fillId="0" borderId="31" xfId="0" applyFill="1" applyBorder="1" applyAlignment="1">
      <alignment horizontal="left"/>
    </xf>
    <xf numFmtId="0" fontId="0" fillId="0" borderId="23" xfId="0" applyFill="1" applyBorder="1" applyAlignment="1">
      <alignment horizontal="left"/>
    </xf>
    <xf numFmtId="0" fontId="0" fillId="0" borderId="26" xfId="0" applyFill="1" applyBorder="1" applyAlignment="1">
      <alignment horizontal="left"/>
    </xf>
    <xf numFmtId="11" fontId="0" fillId="7" borderId="32" xfId="0" applyNumberFormat="1" applyFill="1" applyBorder="1" applyAlignment="1">
      <alignment horizontal="right"/>
    </xf>
    <xf numFmtId="11" fontId="0" fillId="7" borderId="8" xfId="0" applyNumberFormat="1" applyFill="1" applyBorder="1" applyAlignment="1">
      <alignment horizontal="right"/>
    </xf>
    <xf numFmtId="0" fontId="2" fillId="3" borderId="17" xfId="0" applyFont="1" applyFill="1" applyBorder="1" applyAlignment="1">
      <alignment horizontal="left" vertical="center"/>
    </xf>
    <xf numFmtId="0" fontId="2" fillId="3" borderId="23" xfId="0" applyFont="1" applyFill="1" applyBorder="1" applyAlignment="1">
      <alignment horizontal="left" vertical="center"/>
    </xf>
    <xf numFmtId="0" fontId="2" fillId="3" borderId="26" xfId="0" applyFont="1" applyFill="1" applyBorder="1" applyAlignment="1">
      <alignment horizontal="left" vertical="center"/>
    </xf>
    <xf numFmtId="11" fontId="0" fillId="7" borderId="13" xfId="0" applyNumberFormat="1" applyFill="1" applyBorder="1" applyAlignment="1">
      <alignment horizontal="right"/>
    </xf>
    <xf numFmtId="11" fontId="0" fillId="8" borderId="13" xfId="0" applyNumberFormat="1" applyFill="1" applyBorder="1" applyAlignment="1">
      <alignment horizontal="right"/>
    </xf>
    <xf numFmtId="11" fontId="0" fillId="8" borderId="8" xfId="0" applyNumberFormat="1" applyFill="1" applyBorder="1" applyAlignment="1">
      <alignment horizontal="right"/>
    </xf>
    <xf numFmtId="0" fontId="10" fillId="5" borderId="13" xfId="0" applyFont="1" applyFill="1" applyBorder="1" applyAlignment="1">
      <alignment horizontal="center"/>
    </xf>
    <xf numFmtId="0" fontId="9" fillId="5" borderId="1" xfId="0" applyFont="1" applyFill="1" applyBorder="1" applyAlignment="1">
      <alignment horizontal="left" vertical="center"/>
    </xf>
    <xf numFmtId="0" fontId="8" fillId="0" borderId="28" xfId="0" applyFont="1" applyFill="1" applyBorder="1" applyAlignment="1" applyProtection="1">
      <alignment horizontal="center"/>
      <protection locked="0"/>
    </xf>
    <xf numFmtId="0" fontId="8" fillId="0" borderId="30" xfId="0" applyFont="1" applyFill="1" applyBorder="1" applyAlignment="1" applyProtection="1">
      <alignment horizontal="center"/>
      <protection locked="0"/>
    </xf>
    <xf numFmtId="3" fontId="0" fillId="0" borderId="28" xfId="0" applyNumberFormat="1" applyFill="1" applyBorder="1" applyAlignment="1">
      <alignment horizontal="center" vertical="center" wrapText="1"/>
    </xf>
    <xf numFmtId="3" fontId="0" fillId="0" borderId="30" xfId="0" applyNumberForma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8" fillId="5" borderId="13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center"/>
    </xf>
    <xf numFmtId="0" fontId="8" fillId="5" borderId="17" xfId="0" applyFont="1" applyFill="1" applyBorder="1" applyAlignment="1">
      <alignment horizontal="center"/>
    </xf>
    <xf numFmtId="0" fontId="8" fillId="0" borderId="33" xfId="0" applyFont="1" applyFill="1" applyBorder="1" applyAlignment="1" applyProtection="1">
      <alignment horizontal="center" wrapText="1"/>
      <protection locked="0"/>
    </xf>
    <xf numFmtId="0" fontId="8" fillId="0" borderId="34" xfId="0" applyFont="1" applyFill="1" applyBorder="1" applyAlignment="1" applyProtection="1">
      <alignment horizontal="center" wrapText="1"/>
      <protection locked="0"/>
    </xf>
    <xf numFmtId="0" fontId="8" fillId="0" borderId="35" xfId="0" applyFont="1" applyFill="1" applyBorder="1" applyAlignment="1" applyProtection="1">
      <alignment horizontal="center" wrapText="1"/>
      <protection locked="0"/>
    </xf>
    <xf numFmtId="0" fontId="8" fillId="5" borderId="2" xfId="0" applyFont="1" applyFill="1" applyBorder="1" applyAlignment="1">
      <alignment horizontal="left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8" fillId="5" borderId="21" xfId="0" applyFont="1" applyFill="1" applyBorder="1" applyAlignment="1">
      <alignment horizontal="left" vertical="center" wrapText="1"/>
    </xf>
    <xf numFmtId="0" fontId="8" fillId="5" borderId="27" xfId="0" applyFont="1" applyFill="1" applyBorder="1" applyAlignment="1">
      <alignment horizontal="left" vertical="center" wrapText="1"/>
    </xf>
    <xf numFmtId="0" fontId="8" fillId="0" borderId="29" xfId="0" applyFont="1" applyFill="1" applyBorder="1" applyAlignment="1" applyProtection="1">
      <alignment horizontal="center"/>
      <protection locked="0"/>
    </xf>
    <xf numFmtId="3" fontId="0" fillId="0" borderId="20" xfId="0" applyNumberFormat="1" applyFill="1" applyBorder="1" applyAlignment="1">
      <alignment horizontal="center" vertical="center" wrapText="1"/>
    </xf>
    <xf numFmtId="0" fontId="9" fillId="8" borderId="17" xfId="0" applyFont="1" applyFill="1" applyBorder="1" applyAlignment="1">
      <alignment horizontal="left" vertical="center"/>
    </xf>
    <xf numFmtId="0" fontId="9" fillId="8" borderId="26" xfId="0" applyFont="1" applyFill="1" applyBorder="1" applyAlignment="1">
      <alignment horizontal="left" vertical="center"/>
    </xf>
    <xf numFmtId="0" fontId="8" fillId="5" borderId="12" xfId="0" applyFont="1" applyFill="1" applyBorder="1" applyAlignment="1">
      <alignment horizontal="left" wrapText="1"/>
    </xf>
    <xf numFmtId="0" fontId="8" fillId="0" borderId="28" xfId="0" applyFont="1" applyFill="1" applyBorder="1" applyAlignment="1">
      <alignment horizontal="center"/>
    </xf>
    <xf numFmtId="0" fontId="8" fillId="0" borderId="30" xfId="0" applyFont="1" applyFill="1" applyBorder="1" applyAlignment="1">
      <alignment horizontal="center"/>
    </xf>
    <xf numFmtId="2" fontId="0" fillId="0" borderId="1" xfId="0" applyNumberFormat="1" applyBorder="1"/>
    <xf numFmtId="171" fontId="16" fillId="13" borderId="1" xfId="0" applyNumberFormat="1" applyFont="1" applyFill="1" applyBorder="1"/>
  </cellXfs>
  <cellStyles count="4">
    <cellStyle name="Millares" xfId="1" builtinId="3"/>
    <cellStyle name="Normal" xfId="0" builtinId="0"/>
    <cellStyle name="Normal 2" xfId="2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S"/>
              <a:t>Emisiones de CO2 eq totales debidas al transporte
[Kg CO2 equivalente]
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9.4339815783493403E-2"/>
          <c:y val="0.3827167085481229"/>
          <c:w val="0.8113224157380432"/>
          <c:h val="0.42680849524721542"/>
        </c:manualLayout>
      </c:layout>
      <c:pie3DChart>
        <c:varyColors val="1"/>
        <c:ser>
          <c:idx val="0"/>
          <c:order val="0"/>
          <c:tx>
            <c:strRef>
              <c:f>RESULTADOS!$F$4</c:f>
              <c:strCache>
                <c:ptCount val="1"/>
                <c:pt idx="0">
                  <c:v>CO2 eq totales
[Kg]
</c:v>
                </c:pt>
              </c:strCache>
            </c:strRef>
          </c:tx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4"/>
            <c:bubble3D val="0"/>
          </c:dPt>
          <c:dPt>
            <c:idx val="5"/>
            <c:bubble3D val="0"/>
          </c:dPt>
          <c:dPt>
            <c:idx val="6"/>
            <c:bubble3D val="0"/>
          </c:dPt>
          <c:dPt>
            <c:idx val="7"/>
            <c:bubble3D val="0"/>
          </c:dPt>
          <c:dPt>
            <c:idx val="8"/>
            <c:bubble3D val="0"/>
          </c:dPt>
          <c:dPt>
            <c:idx val="9"/>
            <c:bubble3D val="0"/>
          </c:dPt>
          <c:dPt>
            <c:idx val="10"/>
            <c:bubble3D val="0"/>
          </c:dPt>
          <c:dPt>
            <c:idx val="11"/>
            <c:bubble3D val="0"/>
          </c:dPt>
          <c:dPt>
            <c:idx val="12"/>
            <c:bubble3D val="0"/>
          </c:dPt>
          <c:dPt>
            <c:idx val="13"/>
            <c:bubble3D val="0"/>
          </c:dPt>
          <c:dPt>
            <c:idx val="14"/>
            <c:bubble3D val="0"/>
          </c:dPt>
          <c:dPt>
            <c:idx val="15"/>
            <c:bubble3D val="0"/>
          </c:dPt>
          <c:dPt>
            <c:idx val="16"/>
            <c:bubble3D val="0"/>
          </c:dPt>
          <c:dPt>
            <c:idx val="17"/>
            <c:bubble3D val="0"/>
          </c:dPt>
          <c:dPt>
            <c:idx val="18"/>
            <c:bubble3D val="0"/>
          </c:dPt>
          <c:dPt>
            <c:idx val="19"/>
            <c:bubble3D val="0"/>
          </c:dPt>
          <c:dPt>
            <c:idx val="20"/>
            <c:bubble3D val="0"/>
          </c:dPt>
          <c:dPt>
            <c:idx val="21"/>
            <c:bubble3D val="0"/>
          </c:dPt>
          <c:dPt>
            <c:idx val="22"/>
            <c:bubble3D val="0"/>
          </c:dPt>
          <c:dPt>
            <c:idx val="23"/>
            <c:bubble3D val="0"/>
          </c:dPt>
          <c:dPt>
            <c:idx val="24"/>
            <c:bubble3D val="0"/>
          </c:dPt>
          <c:dPt>
            <c:idx val="25"/>
            <c:bubble3D val="0"/>
          </c:dPt>
          <c:dLbls>
            <c:numFmt formatCode="0.0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RESULTADOS!$A$5:$A$10</c:f>
              <c:strCache>
                <c:ptCount val="6"/>
                <c:pt idx="0">
                  <c:v>País 1</c:v>
                </c:pt>
                <c:pt idx="1">
                  <c:v>País 2</c:v>
                </c:pt>
                <c:pt idx="2">
                  <c:v>País 3</c:v>
                </c:pt>
                <c:pt idx="3">
                  <c:v>País 4</c:v>
                </c:pt>
                <c:pt idx="4">
                  <c:v>País 5</c:v>
                </c:pt>
                <c:pt idx="5">
                  <c:v>País 6</c:v>
                </c:pt>
              </c:strCache>
            </c:strRef>
          </c:cat>
          <c:val>
            <c:numRef>
              <c:f>RESULTADOS!$F$5:$F$30</c:f>
              <c:numCache>
                <c:formatCode>0.000E+00</c:formatCode>
                <c:ptCount val="2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677" l="0.70000000000000062" r="0.70000000000000062" t="0.75000000000000677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Emisiones de CO2 eq totales ( producción del material, confección y transporte)
[Kg CO2 equivalentes]
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9011413903358892"/>
          <c:y val="0.19655680914634788"/>
          <c:w val="0.61901163669336556"/>
          <c:h val="0.72883838719959648"/>
        </c:manualLayout>
      </c:layout>
      <c:pie3DChart>
        <c:varyColors val="1"/>
        <c:ser>
          <c:idx val="0"/>
          <c:order val="0"/>
          <c:tx>
            <c:strRef>
              <c:f>RESULTADOS!$F$4</c:f>
              <c:strCache>
                <c:ptCount val="1"/>
                <c:pt idx="0">
                  <c:v>CO2 eq totales
[Kg]
</c:v>
                </c:pt>
              </c:strCache>
            </c:strRef>
          </c:tx>
          <c:dPt>
            <c:idx val="0"/>
            <c:bubble3D val="0"/>
          </c:dPt>
          <c:dPt>
            <c:idx val="1"/>
            <c:bubble3D val="0"/>
          </c:dPt>
          <c:dPt>
            <c:idx val="2"/>
            <c:bubble3D val="0"/>
          </c:dPt>
          <c:dPt>
            <c:idx val="3"/>
            <c:bubble3D val="0"/>
          </c:dPt>
          <c:dPt>
            <c:idx val="4"/>
            <c:bubble3D val="0"/>
          </c:dPt>
          <c:dPt>
            <c:idx val="5"/>
            <c:bubble3D val="0"/>
          </c:dPt>
          <c:dPt>
            <c:idx val="6"/>
            <c:bubble3D val="0"/>
          </c:dPt>
          <c:dPt>
            <c:idx val="7"/>
            <c:bubble3D val="0"/>
          </c:dPt>
          <c:dPt>
            <c:idx val="8"/>
            <c:bubble3D val="0"/>
          </c:dPt>
          <c:dPt>
            <c:idx val="9"/>
            <c:bubble3D val="0"/>
          </c:dPt>
          <c:dPt>
            <c:idx val="10"/>
            <c:bubble3D val="0"/>
          </c:dPt>
          <c:dPt>
            <c:idx val="11"/>
            <c:bubble3D val="0"/>
          </c:dPt>
          <c:dPt>
            <c:idx val="12"/>
            <c:bubble3D val="0"/>
          </c:dPt>
          <c:dPt>
            <c:idx val="13"/>
            <c:bubble3D val="0"/>
          </c:dPt>
          <c:dPt>
            <c:idx val="14"/>
            <c:bubble3D val="0"/>
          </c:dPt>
          <c:dPt>
            <c:idx val="15"/>
            <c:bubble3D val="0"/>
          </c:dPt>
          <c:dPt>
            <c:idx val="16"/>
            <c:bubble3D val="0"/>
          </c:dPt>
          <c:dPt>
            <c:idx val="17"/>
            <c:bubble3D val="0"/>
          </c:dPt>
          <c:dPt>
            <c:idx val="18"/>
            <c:bubble3D val="0"/>
          </c:dPt>
          <c:dPt>
            <c:idx val="19"/>
            <c:bubble3D val="0"/>
          </c:dPt>
          <c:dPt>
            <c:idx val="20"/>
            <c:bubble3D val="0"/>
          </c:dPt>
          <c:dPt>
            <c:idx val="21"/>
            <c:bubble3D val="0"/>
          </c:dPt>
          <c:dPt>
            <c:idx val="22"/>
            <c:bubble3D val="0"/>
          </c:dPt>
          <c:dPt>
            <c:idx val="23"/>
            <c:bubble3D val="0"/>
          </c:dPt>
          <c:dPt>
            <c:idx val="24"/>
            <c:bubble3D val="0"/>
          </c:dPt>
          <c:dPt>
            <c:idx val="25"/>
            <c:bubble3D val="0"/>
          </c:dPt>
          <c:dLbls>
            <c:numFmt formatCode="0.0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RESULTADOS!$A$5:$A$30</c:f>
              <c:strCache>
                <c:ptCount val="26"/>
                <c:pt idx="0">
                  <c:v>País 1</c:v>
                </c:pt>
                <c:pt idx="1">
                  <c:v>País 2</c:v>
                </c:pt>
                <c:pt idx="2">
                  <c:v>País 3</c:v>
                </c:pt>
                <c:pt idx="3">
                  <c:v>País 4</c:v>
                </c:pt>
                <c:pt idx="4">
                  <c:v>País 5</c:v>
                </c:pt>
                <c:pt idx="5">
                  <c:v>País 6</c:v>
                </c:pt>
                <c:pt idx="6">
                  <c:v>País 7</c:v>
                </c:pt>
                <c:pt idx="7">
                  <c:v>País 8</c:v>
                </c:pt>
                <c:pt idx="8">
                  <c:v>País 9</c:v>
                </c:pt>
                <c:pt idx="9">
                  <c:v>País 10</c:v>
                </c:pt>
                <c:pt idx="10">
                  <c:v>País 11</c:v>
                </c:pt>
                <c:pt idx="11">
                  <c:v>País 12</c:v>
                </c:pt>
                <c:pt idx="12">
                  <c:v>País 13</c:v>
                </c:pt>
                <c:pt idx="13">
                  <c:v>País 14</c:v>
                </c:pt>
                <c:pt idx="14">
                  <c:v>País 15</c:v>
                </c:pt>
                <c:pt idx="15">
                  <c:v>País 16</c:v>
                </c:pt>
                <c:pt idx="16">
                  <c:v>País 17</c:v>
                </c:pt>
                <c:pt idx="17">
                  <c:v>País 18</c:v>
                </c:pt>
                <c:pt idx="18">
                  <c:v>País 19</c:v>
                </c:pt>
                <c:pt idx="19">
                  <c:v>País 20</c:v>
                </c:pt>
                <c:pt idx="20">
                  <c:v>País 21</c:v>
                </c:pt>
                <c:pt idx="21">
                  <c:v>País 22</c:v>
                </c:pt>
                <c:pt idx="22">
                  <c:v>País 23</c:v>
                </c:pt>
                <c:pt idx="23">
                  <c:v>País 24</c:v>
                </c:pt>
                <c:pt idx="24">
                  <c:v>País 25</c:v>
                </c:pt>
                <c:pt idx="25">
                  <c:v>País 26</c:v>
                </c:pt>
              </c:strCache>
            </c:strRef>
          </c:cat>
          <c:val>
            <c:numRef>
              <c:f>RESULTADOS!$F$5:$F$30</c:f>
              <c:numCache>
                <c:formatCode>0.000E+00</c:formatCode>
                <c:ptCount val="2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S"/>
    </a:p>
  </c:txPr>
  <c:printSettings>
    <c:headerFooter/>
    <c:pageMargins b="0.75000000000000655" l="0.70000000000000062" r="0.70000000000000062" t="0.750000000000006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5</xdr:row>
      <xdr:rowOff>0</xdr:rowOff>
    </xdr:from>
    <xdr:to>
      <xdr:col>8</xdr:col>
      <xdr:colOff>1295400</xdr:colOff>
      <xdr:row>7</xdr:row>
      <xdr:rowOff>17145</xdr:rowOff>
    </xdr:to>
    <xdr:pic>
      <xdr:nvPicPr>
        <xdr:cNvPr id="3" name="2 Imagen" descr="logoESCI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992100" y="1905000"/>
          <a:ext cx="1295400" cy="4997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0</xdr:colOff>
      <xdr:row>5</xdr:row>
      <xdr:rowOff>0</xdr:rowOff>
    </xdr:from>
    <xdr:to>
      <xdr:col>10</xdr:col>
      <xdr:colOff>458470</xdr:colOff>
      <xdr:row>7</xdr:row>
      <xdr:rowOff>7620</xdr:rowOff>
    </xdr:to>
    <xdr:pic>
      <xdr:nvPicPr>
        <xdr:cNvPr id="4" name="0 Imagen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9800" y="1905000"/>
          <a:ext cx="1563370" cy="4902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</xdr:colOff>
      <xdr:row>5</xdr:row>
      <xdr:rowOff>19050</xdr:rowOff>
    </xdr:from>
    <xdr:to>
      <xdr:col>14</xdr:col>
      <xdr:colOff>752475</xdr:colOff>
      <xdr:row>30</xdr:row>
      <xdr:rowOff>180975</xdr:rowOff>
    </xdr:to>
    <xdr:graphicFrame macro="">
      <xdr:nvGraphicFramePr>
        <xdr:cNvPr id="2077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1304925</xdr:colOff>
      <xdr:row>34</xdr:row>
      <xdr:rowOff>133350</xdr:rowOff>
    </xdr:from>
    <xdr:to>
      <xdr:col>10</xdr:col>
      <xdr:colOff>371475</xdr:colOff>
      <xdr:row>69</xdr:row>
      <xdr:rowOff>104775</xdr:rowOff>
    </xdr:to>
    <xdr:graphicFrame macro="">
      <xdr:nvGraphicFramePr>
        <xdr:cNvPr id="4125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oenguita\CONFIG~1\Temp\Excel-huella-carbonoweb-2011-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básicos"/>
      <sheetName val="RESULTADOS"/>
      <sheetName val="Recepción en almacenes"/>
      <sheetName val="De almacén 1 a destinos"/>
      <sheetName val="De almacén 2 a destinos"/>
      <sheetName val="Electricidad almacenes"/>
      <sheetName val="Electricidad puntos de venta"/>
    </sheetNames>
    <sheetDataSet>
      <sheetData sheetId="0">
        <row r="36">
          <cell r="A36" t="str">
            <v>ESPAÑA</v>
          </cell>
        </row>
        <row r="37">
          <cell r="A37" t="str">
            <v>OECD Europa</v>
          </cell>
        </row>
        <row r="38">
          <cell r="A38" t="str">
            <v>OECD América del Norte</v>
          </cell>
        </row>
        <row r="39">
          <cell r="A39" t="str">
            <v>OECD Pacífico</v>
          </cell>
        </row>
        <row r="40">
          <cell r="A40" t="str">
            <v>África</v>
          </cell>
        </row>
        <row r="41">
          <cell r="A41" t="str">
            <v>América Latina</v>
          </cell>
        </row>
        <row r="42">
          <cell r="A42" t="str">
            <v>Asia excl. China</v>
          </cell>
        </row>
        <row r="43">
          <cell r="A43" t="str">
            <v>China</v>
          </cell>
        </row>
        <row r="44">
          <cell r="A44" t="str">
            <v>Anterior USSR</v>
          </cell>
        </row>
        <row r="45">
          <cell r="A45" t="str">
            <v>Oriente Medio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J92"/>
  <sheetViews>
    <sheetView tabSelected="1" zoomScale="75" zoomScaleNormal="75" workbookViewId="0">
      <selection activeCell="H11" sqref="H11"/>
    </sheetView>
  </sheetViews>
  <sheetFormatPr baseColWidth="10" defaultRowHeight="15" x14ac:dyDescent="0.25"/>
  <cols>
    <col min="1" max="1" width="36.85546875" customWidth="1"/>
    <col min="2" max="2" width="21.85546875" customWidth="1"/>
    <col min="3" max="3" width="18.140625" customWidth="1"/>
    <col min="4" max="4" width="21.5703125" customWidth="1"/>
    <col min="5" max="5" width="22.5703125" customWidth="1"/>
    <col min="6" max="6" width="23.42578125" customWidth="1"/>
    <col min="7" max="7" width="19.7109375" customWidth="1"/>
    <col min="8" max="8" width="30.42578125" customWidth="1"/>
    <col min="9" max="9" width="28.7109375" customWidth="1"/>
    <col min="10" max="10" width="16.5703125" customWidth="1"/>
  </cols>
  <sheetData>
    <row r="1" spans="1:9" ht="62.25" customHeight="1" thickTop="1" thickBot="1" x14ac:dyDescent="0.4">
      <c r="A1" s="140" t="s">
        <v>91</v>
      </c>
      <c r="B1" s="141"/>
      <c r="C1" s="142"/>
      <c r="D1" s="142"/>
      <c r="E1" s="143"/>
      <c r="G1" s="73" t="s">
        <v>36</v>
      </c>
      <c r="H1" s="74" t="s">
        <v>70</v>
      </c>
      <c r="I1" s="75" t="s">
        <v>22</v>
      </c>
    </row>
    <row r="2" spans="1:9" ht="22.5" thickTop="1" thickBot="1" x14ac:dyDescent="0.4">
      <c r="A2" s="144" t="s">
        <v>24</v>
      </c>
      <c r="B2" s="145"/>
      <c r="C2" s="146"/>
      <c r="D2" s="147"/>
      <c r="E2" s="148"/>
    </row>
    <row r="3" spans="1:9" ht="21.75" thickBot="1" x14ac:dyDescent="0.4">
      <c r="A3" s="43"/>
      <c r="B3" s="43"/>
      <c r="C3" s="43"/>
      <c r="D3" s="43"/>
      <c r="E3" s="43"/>
    </row>
    <row r="4" spans="1:9" ht="21.75" thickBot="1" x14ac:dyDescent="0.4">
      <c r="A4" s="129" t="s">
        <v>27</v>
      </c>
      <c r="B4" s="130"/>
      <c r="C4" s="130"/>
      <c r="D4" s="130"/>
      <c r="E4" s="130"/>
      <c r="F4" s="131"/>
    </row>
    <row r="5" spans="1:9" ht="21" x14ac:dyDescent="0.35">
      <c r="A5" s="43"/>
      <c r="B5" s="43"/>
      <c r="C5" s="43"/>
      <c r="D5" s="43"/>
      <c r="E5" s="43"/>
      <c r="G5" s="88"/>
    </row>
    <row r="6" spans="1:9" ht="21.75" thickBot="1" x14ac:dyDescent="0.4">
      <c r="D6" s="43"/>
      <c r="E6" s="43"/>
    </row>
    <row r="7" spans="1:9" ht="15.75" thickBot="1" x14ac:dyDescent="0.3">
      <c r="A7" s="46" t="s">
        <v>28</v>
      </c>
      <c r="B7" s="47" t="s">
        <v>76</v>
      </c>
      <c r="C7" s="47" t="s">
        <v>74</v>
      </c>
      <c r="D7" s="47" t="s">
        <v>77</v>
      </c>
      <c r="E7" s="81" t="s">
        <v>118</v>
      </c>
      <c r="F7" s="80"/>
      <c r="G7" s="80"/>
    </row>
    <row r="8" spans="1:9" x14ac:dyDescent="0.25">
      <c r="A8" s="135" t="s">
        <v>105</v>
      </c>
      <c r="B8" s="133">
        <f>C8+D8</f>
        <v>0.91500000000000004</v>
      </c>
      <c r="C8" s="154">
        <v>0.51</v>
      </c>
      <c r="D8" s="154">
        <v>0.40500000000000003</v>
      </c>
      <c r="E8" s="62" t="s">
        <v>122</v>
      </c>
    </row>
    <row r="9" spans="1:9" x14ac:dyDescent="0.25">
      <c r="A9" s="136"/>
      <c r="B9" s="134"/>
      <c r="C9" s="155"/>
      <c r="D9" s="155"/>
      <c r="E9" t="s">
        <v>119</v>
      </c>
    </row>
    <row r="10" spans="1:9" x14ac:dyDescent="0.25">
      <c r="A10" s="162" t="s">
        <v>106</v>
      </c>
      <c r="B10" s="160">
        <f>C10+D10</f>
        <v>1.105</v>
      </c>
      <c r="C10" s="159">
        <v>0.7</v>
      </c>
      <c r="D10" s="159">
        <v>0.40500000000000003</v>
      </c>
    </row>
    <row r="11" spans="1:9" x14ac:dyDescent="0.25">
      <c r="A11" s="136"/>
      <c r="B11" s="161"/>
      <c r="C11" s="155"/>
      <c r="D11" s="155"/>
    </row>
    <row r="12" spans="1:9" ht="24.75" customHeight="1" x14ac:dyDescent="0.25">
      <c r="A12" s="84" t="s">
        <v>75</v>
      </c>
      <c r="B12" s="85">
        <f>AVERAGE(B8:B10)</f>
        <v>1.01</v>
      </c>
      <c r="C12" s="86">
        <f>AVERAGE(C8:C10)</f>
        <v>0.60499999999999998</v>
      </c>
      <c r="D12" s="87">
        <v>0.40500000000000003</v>
      </c>
      <c r="E12" t="s">
        <v>107</v>
      </c>
    </row>
    <row r="13" spans="1:9" s="55" customFormat="1" ht="21" x14ac:dyDescent="0.35">
      <c r="A13" s="59"/>
      <c r="B13" s="60"/>
      <c r="C13" s="43"/>
      <c r="D13" s="43"/>
    </row>
    <row r="14" spans="1:9" x14ac:dyDescent="0.25">
      <c r="A14" s="132" t="s">
        <v>121</v>
      </c>
      <c r="B14" s="132"/>
      <c r="C14" s="132"/>
      <c r="D14" s="132"/>
      <c r="E14" s="132"/>
      <c r="F14" s="132"/>
    </row>
    <row r="15" spans="1:9" ht="21.75" thickBot="1" x14ac:dyDescent="0.4">
      <c r="A15" s="43"/>
      <c r="B15" s="43"/>
      <c r="C15" s="43"/>
      <c r="D15" s="43"/>
      <c r="E15" s="43"/>
      <c r="F15" s="1"/>
    </row>
    <row r="16" spans="1:9" ht="21.75" customHeight="1" thickBot="1" x14ac:dyDescent="0.3">
      <c r="A16" s="46" t="s">
        <v>79</v>
      </c>
      <c r="B16" s="72" t="s">
        <v>78</v>
      </c>
      <c r="C16" s="151" t="s">
        <v>83</v>
      </c>
      <c r="D16" s="152"/>
      <c r="E16" s="152"/>
      <c r="F16" s="153"/>
    </row>
    <row r="17" spans="1:10" ht="22.5" thickTop="1" thickBot="1" x14ac:dyDescent="0.4">
      <c r="A17" s="45" t="s">
        <v>103</v>
      </c>
      <c r="B17" s="90">
        <v>0.3</v>
      </c>
      <c r="C17" s="109">
        <v>0.3</v>
      </c>
      <c r="D17" s="43"/>
      <c r="E17" s="43"/>
      <c r="F17" s="60"/>
    </row>
    <row r="18" spans="1:10" ht="22.5" thickTop="1" thickBot="1" x14ac:dyDescent="0.4">
      <c r="A18" s="44" t="s">
        <v>30</v>
      </c>
      <c r="B18" s="90">
        <v>0.25700000000000001</v>
      </c>
      <c r="C18" s="109">
        <v>0.25700000000000001</v>
      </c>
      <c r="D18" s="43"/>
      <c r="E18" s="43"/>
      <c r="F18" s="60"/>
    </row>
    <row r="19" spans="1:10" ht="22.5" thickTop="1" thickBot="1" x14ac:dyDescent="0.4">
      <c r="A19" s="44" t="s">
        <v>33</v>
      </c>
      <c r="B19" s="90">
        <v>0.50800000000000001</v>
      </c>
      <c r="C19" s="109">
        <v>0.50800000000000001</v>
      </c>
      <c r="D19" s="43"/>
      <c r="E19" s="43"/>
      <c r="F19" s="1"/>
    </row>
    <row r="20" spans="1:10" ht="30.75" thickTop="1" x14ac:dyDescent="0.25">
      <c r="A20" s="76" t="s">
        <v>97</v>
      </c>
      <c r="B20" s="77">
        <f>AVERAGE(B17:B19)</f>
        <v>0.35499999999999998</v>
      </c>
      <c r="C20" s="149"/>
      <c r="D20" s="150"/>
      <c r="E20" s="150"/>
      <c r="F20" s="1"/>
    </row>
    <row r="21" spans="1:10" ht="15.75" thickBot="1" x14ac:dyDescent="0.3"/>
    <row r="22" spans="1:10" ht="21.75" thickBot="1" x14ac:dyDescent="0.4">
      <c r="A22" s="129" t="s">
        <v>20</v>
      </c>
      <c r="B22" s="130"/>
      <c r="C22" s="130"/>
      <c r="D22" s="130"/>
      <c r="E22" s="130"/>
      <c r="F22" s="131"/>
    </row>
    <row r="24" spans="1:10" ht="15.75" x14ac:dyDescent="0.25">
      <c r="A24" s="163" t="s">
        <v>42</v>
      </c>
      <c r="B24" s="163"/>
      <c r="C24" s="163"/>
      <c r="D24" s="68">
        <v>0.25700000000000001</v>
      </c>
      <c r="E24" s="122" t="s">
        <v>120</v>
      </c>
    </row>
    <row r="25" spans="1:10" x14ac:dyDescent="0.25">
      <c r="A25" s="36"/>
      <c r="B25" s="36"/>
      <c r="C25" s="36"/>
      <c r="D25" s="37"/>
      <c r="E25" s="38"/>
    </row>
    <row r="26" spans="1:10" x14ac:dyDescent="0.25">
      <c r="A26" s="132" t="s">
        <v>121</v>
      </c>
      <c r="B26" s="132"/>
      <c r="C26" s="132"/>
      <c r="D26" s="132"/>
      <c r="E26" s="132"/>
      <c r="F26" s="132"/>
    </row>
    <row r="27" spans="1:10" ht="15.75" thickBot="1" x14ac:dyDescent="0.3"/>
    <row r="28" spans="1:10" ht="21.75" thickBot="1" x14ac:dyDescent="0.4">
      <c r="A28" s="51" t="s">
        <v>10</v>
      </c>
      <c r="B28" s="52"/>
      <c r="C28" s="52"/>
      <c r="D28" s="52"/>
      <c r="E28" s="52"/>
      <c r="F28" s="52"/>
      <c r="G28" s="53"/>
    </row>
    <row r="30" spans="1:10" x14ac:dyDescent="0.25">
      <c r="A30" s="26" t="s">
        <v>25</v>
      </c>
      <c r="B30" s="111">
        <v>2012</v>
      </c>
      <c r="C30" s="115"/>
      <c r="D30" s="116"/>
      <c r="E30" s="116"/>
      <c r="F30" s="116"/>
      <c r="G30" s="116"/>
    </row>
    <row r="31" spans="1:10" x14ac:dyDescent="0.25">
      <c r="A31" s="21"/>
      <c r="B31" s="112"/>
      <c r="C31" s="113"/>
      <c r="D31" s="113"/>
      <c r="E31" s="113"/>
      <c r="F31" s="113"/>
      <c r="G31" s="114"/>
      <c r="I31" s="1"/>
      <c r="J31" s="1"/>
    </row>
    <row r="32" spans="1:10" x14ac:dyDescent="0.25">
      <c r="A32" s="8" t="s">
        <v>81</v>
      </c>
      <c r="B32" s="8" t="s">
        <v>11</v>
      </c>
      <c r="C32" s="8" t="s">
        <v>12</v>
      </c>
      <c r="D32" s="8" t="s">
        <v>13</v>
      </c>
      <c r="E32" s="8" t="s">
        <v>14</v>
      </c>
      <c r="F32" s="8" t="s">
        <v>15</v>
      </c>
      <c r="G32" s="8" t="s">
        <v>80</v>
      </c>
      <c r="I32" s="8" t="s">
        <v>81</v>
      </c>
      <c r="J32" s="8" t="s">
        <v>80</v>
      </c>
    </row>
    <row r="33" spans="1:10" x14ac:dyDescent="0.25">
      <c r="A33" s="118" t="s">
        <v>2</v>
      </c>
      <c r="B33" s="186">
        <v>0.18816772472013954</v>
      </c>
      <c r="C33" s="186">
        <v>5.1488948410231251E-2</v>
      </c>
      <c r="D33" s="186">
        <v>0.24636458651897608</v>
      </c>
      <c r="E33" s="186">
        <v>0.20658087975830003</v>
      </c>
      <c r="F33" s="186">
        <v>0.30739786059235313</v>
      </c>
      <c r="G33" s="27">
        <f t="shared" ref="G33:G42" si="0">$B$52*B33+$B$53*C33+$B$54*D33+$B$55*E33+$B$56*F33</f>
        <v>0.4051003975859348</v>
      </c>
      <c r="I33" s="118" t="s">
        <v>2</v>
      </c>
      <c r="J33" s="27">
        <f>G33</f>
        <v>0.4051003975859348</v>
      </c>
    </row>
    <row r="34" spans="1:10" x14ac:dyDescent="0.25">
      <c r="A34" s="118" t="s">
        <v>114</v>
      </c>
      <c r="B34" s="186">
        <v>0.26270654191415382</v>
      </c>
      <c r="C34" s="186">
        <v>1.8129664154725247E-2</v>
      </c>
      <c r="D34" s="186">
        <v>0.18465836798910162</v>
      </c>
      <c r="E34" s="186">
        <v>0.24224127567339754</v>
      </c>
      <c r="F34" s="186">
        <v>0.29226415026862174</v>
      </c>
      <c r="G34" s="27">
        <f t="shared" si="0"/>
        <v>0.41694503033128971</v>
      </c>
      <c r="I34" s="118" t="s">
        <v>114</v>
      </c>
      <c r="J34" s="27">
        <f t="shared" ref="J34:J42" si="1">G34</f>
        <v>0.41694503033128971</v>
      </c>
    </row>
    <row r="35" spans="1:10" x14ac:dyDescent="0.25">
      <c r="A35" s="118" t="s">
        <v>115</v>
      </c>
      <c r="B35" s="186">
        <v>0.33406893948862548</v>
      </c>
      <c r="C35" s="186">
        <v>1.9263477409655356E-2</v>
      </c>
      <c r="D35" s="186">
        <v>0.2828454514221036</v>
      </c>
      <c r="E35" s="186">
        <v>0.17107730974250507</v>
      </c>
      <c r="F35" s="186">
        <v>0.19274482193711048</v>
      </c>
      <c r="G35" s="27">
        <f t="shared" si="0"/>
        <v>0.55004615099265552</v>
      </c>
      <c r="I35" s="118" t="s">
        <v>115</v>
      </c>
      <c r="J35" s="27">
        <f t="shared" si="1"/>
        <v>0.55004615099265552</v>
      </c>
    </row>
    <row r="36" spans="1:10" x14ac:dyDescent="0.25">
      <c r="A36" s="118" t="s">
        <v>116</v>
      </c>
      <c r="B36" s="186">
        <v>0.39275409217861862</v>
      </c>
      <c r="C36" s="186">
        <v>0.1141296189428926</v>
      </c>
      <c r="D36" s="186">
        <v>0.30034796439013772</v>
      </c>
      <c r="E36" s="186">
        <v>8.636310985317347E-2</v>
      </c>
      <c r="F36" s="186">
        <v>0.10640521463517759</v>
      </c>
      <c r="G36" s="27">
        <f t="shared" si="0"/>
        <v>0.70465424421785949</v>
      </c>
      <c r="I36" s="118" t="s">
        <v>116</v>
      </c>
      <c r="J36" s="27">
        <f t="shared" si="1"/>
        <v>0.70465424421785949</v>
      </c>
    </row>
    <row r="37" spans="1:10" x14ac:dyDescent="0.25">
      <c r="A37" s="118" t="s">
        <v>84</v>
      </c>
      <c r="B37" s="186">
        <v>0.35822313952410662</v>
      </c>
      <c r="C37" s="186">
        <v>0.10081713337935214</v>
      </c>
      <c r="D37" s="186">
        <v>0.35456699677545639</v>
      </c>
      <c r="E37" s="186">
        <v>1.8087047460689204E-2</v>
      </c>
      <c r="F37" s="186">
        <v>0.16830568286039566</v>
      </c>
      <c r="G37" s="27">
        <f t="shared" si="0"/>
        <v>0.68741035661934879</v>
      </c>
      <c r="I37" s="118" t="s">
        <v>84</v>
      </c>
      <c r="J37" s="27">
        <f t="shared" si="1"/>
        <v>0.68741035661934879</v>
      </c>
    </row>
    <row r="38" spans="1:10" x14ac:dyDescent="0.25">
      <c r="A38" s="118" t="s">
        <v>85</v>
      </c>
      <c r="B38" s="186">
        <v>2.2817751148780274E-2</v>
      </c>
      <c r="C38" s="186">
        <v>0.13040325700239905</v>
      </c>
      <c r="D38" s="186">
        <v>0.1687974104957492</v>
      </c>
      <c r="E38" s="186">
        <v>1.9456842463151432E-2</v>
      </c>
      <c r="F38" s="186">
        <v>0.65852473888992002</v>
      </c>
      <c r="G38" s="27">
        <f t="shared" si="0"/>
        <v>0.2503593189258751</v>
      </c>
      <c r="I38" s="118" t="s">
        <v>85</v>
      </c>
      <c r="J38" s="27">
        <f t="shared" si="1"/>
        <v>0.2503593189258751</v>
      </c>
    </row>
    <row r="39" spans="1:10" x14ac:dyDescent="0.25">
      <c r="A39" s="118" t="s">
        <v>7</v>
      </c>
      <c r="B39" s="186">
        <v>0.50112799475565661</v>
      </c>
      <c r="C39" s="186">
        <v>6.0411097112538281E-2</v>
      </c>
      <c r="D39" s="186">
        <v>0.23985615612847275</v>
      </c>
      <c r="E39" s="186">
        <v>3.3223564036642117E-2</v>
      </c>
      <c r="F39" s="186">
        <v>0.16538118796669021</v>
      </c>
      <c r="G39" s="27">
        <f t="shared" si="0"/>
        <v>0.73186252648907746</v>
      </c>
      <c r="I39" s="118" t="s">
        <v>7</v>
      </c>
      <c r="J39" s="27">
        <f t="shared" si="1"/>
        <v>0.73186252648907746</v>
      </c>
    </row>
    <row r="40" spans="1:10" x14ac:dyDescent="0.25">
      <c r="A40" s="118" t="s">
        <v>8</v>
      </c>
      <c r="B40" s="186">
        <v>0.75746343018060935</v>
      </c>
      <c r="C40" s="186">
        <v>1.5132407572800372E-3</v>
      </c>
      <c r="D40" s="186">
        <v>1.9134468409608998E-2</v>
      </c>
      <c r="E40" s="186">
        <v>1.9351440429954299E-2</v>
      </c>
      <c r="F40" s="186">
        <v>0.20253742022254734</v>
      </c>
      <c r="G40" s="27">
        <f t="shared" si="0"/>
        <v>0.81353550495868809</v>
      </c>
      <c r="I40" s="118" t="s">
        <v>8</v>
      </c>
      <c r="J40" s="27">
        <f t="shared" si="1"/>
        <v>0.81353550495868809</v>
      </c>
    </row>
    <row r="41" spans="1:10" x14ac:dyDescent="0.25">
      <c r="A41" s="118" t="s">
        <v>117</v>
      </c>
      <c r="B41" s="186">
        <v>0.23924269586621555</v>
      </c>
      <c r="C41" s="186">
        <v>2.2957198666369694E-2</v>
      </c>
      <c r="D41" s="186">
        <v>0.39660786562466538</v>
      </c>
      <c r="E41" s="186">
        <v>0.17018673229083583</v>
      </c>
      <c r="F41" s="186">
        <v>0.17100550755191349</v>
      </c>
      <c r="G41" s="27">
        <f t="shared" si="0"/>
        <v>0.52287509980423563</v>
      </c>
      <c r="I41" s="118" t="s">
        <v>117</v>
      </c>
      <c r="J41" s="27">
        <f t="shared" si="1"/>
        <v>0.52287509980423563</v>
      </c>
    </row>
    <row r="42" spans="1:10" x14ac:dyDescent="0.25">
      <c r="A42" s="119" t="s">
        <v>86</v>
      </c>
      <c r="B42" s="186">
        <v>4.4198650836183224E-4</v>
      </c>
      <c r="C42" s="186">
        <v>0.36229523593792301</v>
      </c>
      <c r="D42" s="186">
        <v>0.61045298092275735</v>
      </c>
      <c r="E42" s="186">
        <v>2.0408727023607603E-3</v>
      </c>
      <c r="F42" s="186">
        <v>2.4768923928597079E-2</v>
      </c>
      <c r="G42" s="27">
        <f t="shared" si="0"/>
        <v>0.7014599231932146</v>
      </c>
      <c r="I42" s="119" t="s">
        <v>86</v>
      </c>
      <c r="J42" s="27">
        <f t="shared" si="1"/>
        <v>0.7014599231932146</v>
      </c>
    </row>
    <row r="43" spans="1:10" x14ac:dyDescent="0.25">
      <c r="I43" s="1"/>
      <c r="J43" s="117"/>
    </row>
    <row r="44" spans="1:10" x14ac:dyDescent="0.25">
      <c r="A44" s="54" t="s">
        <v>9</v>
      </c>
      <c r="B44" s="54"/>
      <c r="C44" s="54"/>
      <c r="D44" s="54"/>
      <c r="E44" s="54"/>
      <c r="F44" s="54"/>
      <c r="G44" s="54"/>
      <c r="I44" s="1"/>
      <c r="J44" s="1"/>
    </row>
    <row r="45" spans="1:10" x14ac:dyDescent="0.25">
      <c r="A45" s="25"/>
      <c r="B45" s="25"/>
      <c r="C45" s="25"/>
      <c r="D45" s="25"/>
      <c r="E45" s="25"/>
      <c r="I45" s="1"/>
      <c r="J45" s="1"/>
    </row>
    <row r="46" spans="1:10" ht="15.75" thickBot="1" x14ac:dyDescent="0.3"/>
    <row r="47" spans="1:10" ht="21.75" customHeight="1" thickBot="1" x14ac:dyDescent="0.4">
      <c r="A47" s="129" t="s">
        <v>87</v>
      </c>
      <c r="B47" s="130"/>
      <c r="C47" s="130"/>
      <c r="D47" s="130"/>
      <c r="E47" s="130"/>
      <c r="F47" s="131"/>
    </row>
    <row r="48" spans="1:10" x14ac:dyDescent="0.25">
      <c r="A48" s="23"/>
      <c r="B48" s="24"/>
      <c r="C48" s="24"/>
      <c r="D48" s="24"/>
      <c r="E48" s="24"/>
    </row>
    <row r="49" spans="1:9" x14ac:dyDescent="0.25">
      <c r="A49" s="26" t="s">
        <v>25</v>
      </c>
      <c r="B49" s="35">
        <v>2012</v>
      </c>
      <c r="H49" s="38"/>
    </row>
    <row r="50" spans="1:9" x14ac:dyDescent="0.25">
      <c r="A50" s="24"/>
      <c r="B50" s="24"/>
      <c r="C50" s="24"/>
      <c r="D50" s="24"/>
      <c r="E50" s="24"/>
      <c r="F50" s="24"/>
    </row>
    <row r="51" spans="1:9" x14ac:dyDescent="0.25">
      <c r="A51" s="8" t="s">
        <v>19</v>
      </c>
      <c r="B51" s="123" t="s">
        <v>80</v>
      </c>
      <c r="C51" s="156" t="s">
        <v>21</v>
      </c>
      <c r="D51" s="157"/>
      <c r="E51" s="157"/>
      <c r="F51" s="158"/>
      <c r="G51" s="22"/>
    </row>
    <row r="52" spans="1:9" x14ac:dyDescent="0.25">
      <c r="A52" s="9" t="s">
        <v>16</v>
      </c>
      <c r="B52" s="124">
        <v>1.054</v>
      </c>
      <c r="C52" s="137" t="s">
        <v>124</v>
      </c>
      <c r="D52" s="137"/>
      <c r="E52" s="137"/>
      <c r="F52" s="138"/>
      <c r="G52" s="22"/>
    </row>
    <row r="53" spans="1:9" x14ac:dyDescent="0.25">
      <c r="A53" s="9" t="s">
        <v>17</v>
      </c>
      <c r="B53" s="125">
        <v>0.90300000000000002</v>
      </c>
      <c r="C53" s="137" t="s">
        <v>125</v>
      </c>
      <c r="D53" s="137"/>
      <c r="E53" s="137"/>
      <c r="F53" s="138"/>
      <c r="G53" s="22"/>
    </row>
    <row r="54" spans="1:9" x14ac:dyDescent="0.25">
      <c r="A54" s="9" t="s">
        <v>82</v>
      </c>
      <c r="B54" s="124">
        <v>0.61199999999999999</v>
      </c>
      <c r="C54" s="137" t="s">
        <v>126</v>
      </c>
      <c r="D54" s="137"/>
      <c r="E54" s="137"/>
      <c r="F54" s="138"/>
      <c r="G54" s="22"/>
    </row>
    <row r="55" spans="1:9" x14ac:dyDescent="0.25">
      <c r="A55" s="9" t="s">
        <v>31</v>
      </c>
      <c r="B55" s="125">
        <v>3.5700000000000003E-2</v>
      </c>
      <c r="C55" s="137" t="s">
        <v>127</v>
      </c>
      <c r="D55" s="137"/>
      <c r="E55" s="137"/>
      <c r="F55" s="138"/>
      <c r="I55" s="22"/>
    </row>
    <row r="56" spans="1:9" x14ac:dyDescent="0.25">
      <c r="A56" s="9" t="s">
        <v>18</v>
      </c>
      <c r="B56" s="187">
        <v>6.9194722285490298E-3</v>
      </c>
      <c r="C56" s="139" t="s">
        <v>128</v>
      </c>
      <c r="D56" s="137"/>
      <c r="E56" s="137"/>
      <c r="F56" s="138"/>
      <c r="G56" s="22"/>
    </row>
    <row r="58" spans="1:9" x14ac:dyDescent="0.25">
      <c r="A58" s="132" t="s">
        <v>123</v>
      </c>
      <c r="B58" s="132"/>
      <c r="C58" s="132"/>
      <c r="D58" s="132"/>
      <c r="E58" s="132"/>
      <c r="F58" s="132"/>
    </row>
    <row r="60" spans="1:9" ht="15.75" thickBot="1" x14ac:dyDescent="0.3"/>
    <row r="61" spans="1:9" s="49" customFormat="1" ht="21.75" customHeight="1" thickBot="1" x14ac:dyDescent="0.4">
      <c r="A61" s="129" t="s">
        <v>89</v>
      </c>
      <c r="B61" s="130"/>
      <c r="C61" s="130"/>
      <c r="D61" s="130"/>
      <c r="E61" s="130"/>
      <c r="F61" s="131"/>
    </row>
    <row r="62" spans="1:9" ht="21" x14ac:dyDescent="0.35">
      <c r="A62" s="48"/>
      <c r="B62" s="48"/>
      <c r="C62" s="48"/>
      <c r="D62" s="48"/>
      <c r="E62" s="48"/>
      <c r="F62" s="48"/>
    </row>
    <row r="63" spans="1:9" x14ac:dyDescent="0.25">
      <c r="A63" s="26" t="s">
        <v>25</v>
      </c>
      <c r="B63" s="35"/>
    </row>
    <row r="65" spans="1:6" ht="15.75" thickBot="1" x14ac:dyDescent="0.3">
      <c r="A65" s="8" t="s">
        <v>32</v>
      </c>
      <c r="B65" s="8" t="s">
        <v>88</v>
      </c>
      <c r="C65" s="126" t="s">
        <v>113</v>
      </c>
      <c r="D65" s="127"/>
      <c r="E65" s="127"/>
      <c r="F65" s="128"/>
    </row>
    <row r="66" spans="1:6" ht="16.5" thickTop="1" thickBot="1" x14ac:dyDescent="0.3">
      <c r="A66" s="91" t="s">
        <v>110</v>
      </c>
      <c r="B66" s="91">
        <v>0.3</v>
      </c>
    </row>
    <row r="67" spans="1:6" ht="16.5" thickTop="1" thickBot="1" x14ac:dyDescent="0.3">
      <c r="A67" s="91" t="s">
        <v>111</v>
      </c>
      <c r="B67" s="91">
        <v>0.3</v>
      </c>
    </row>
    <row r="68" spans="1:6" ht="16.5" thickTop="1" thickBot="1" x14ac:dyDescent="0.3">
      <c r="A68" s="91" t="s">
        <v>112</v>
      </c>
      <c r="B68" s="91">
        <v>0.3</v>
      </c>
    </row>
    <row r="69" spans="1:6" ht="16.5" thickTop="1" thickBot="1" x14ac:dyDescent="0.3">
      <c r="A69" s="91" t="s">
        <v>43</v>
      </c>
      <c r="B69" s="91">
        <v>0.3</v>
      </c>
    </row>
    <row r="70" spans="1:6" ht="16.5" thickTop="1" thickBot="1" x14ac:dyDescent="0.3">
      <c r="A70" s="91" t="s">
        <v>44</v>
      </c>
      <c r="B70" s="91">
        <v>0.3</v>
      </c>
    </row>
    <row r="71" spans="1:6" ht="16.5" thickTop="1" thickBot="1" x14ac:dyDescent="0.3">
      <c r="A71" s="91" t="s">
        <v>45</v>
      </c>
      <c r="B71" s="91">
        <v>0.3</v>
      </c>
    </row>
    <row r="72" spans="1:6" ht="16.5" thickTop="1" thickBot="1" x14ac:dyDescent="0.3">
      <c r="A72" s="91" t="s">
        <v>46</v>
      </c>
      <c r="B72" s="91">
        <v>0.3</v>
      </c>
    </row>
    <row r="73" spans="1:6" ht="16.5" thickTop="1" thickBot="1" x14ac:dyDescent="0.3">
      <c r="A73" s="91" t="s">
        <v>47</v>
      </c>
      <c r="B73" s="91">
        <v>0.3</v>
      </c>
    </row>
    <row r="74" spans="1:6" ht="16.5" thickTop="1" thickBot="1" x14ac:dyDescent="0.3">
      <c r="A74" s="91" t="s">
        <v>48</v>
      </c>
      <c r="B74" s="91">
        <v>0.3</v>
      </c>
    </row>
    <row r="75" spans="1:6" ht="16.5" thickTop="1" thickBot="1" x14ac:dyDescent="0.3">
      <c r="A75" s="91" t="s">
        <v>49</v>
      </c>
      <c r="B75" s="91">
        <v>0.3</v>
      </c>
    </row>
    <row r="76" spans="1:6" ht="16.5" thickTop="1" thickBot="1" x14ac:dyDescent="0.3">
      <c r="A76" s="91" t="s">
        <v>50</v>
      </c>
      <c r="B76" s="91">
        <v>0.3</v>
      </c>
    </row>
    <row r="77" spans="1:6" ht="16.5" thickTop="1" thickBot="1" x14ac:dyDescent="0.3">
      <c r="A77" s="91" t="s">
        <v>51</v>
      </c>
      <c r="B77" s="91">
        <v>0.3</v>
      </c>
    </row>
    <row r="78" spans="1:6" ht="16.5" thickTop="1" thickBot="1" x14ac:dyDescent="0.3">
      <c r="A78" s="91" t="s">
        <v>52</v>
      </c>
      <c r="B78" s="91">
        <v>0.3</v>
      </c>
    </row>
    <row r="79" spans="1:6" ht="16.5" thickTop="1" thickBot="1" x14ac:dyDescent="0.3">
      <c r="A79" s="91" t="s">
        <v>53</v>
      </c>
      <c r="B79" s="91">
        <v>0.3</v>
      </c>
    </row>
    <row r="80" spans="1:6" ht="16.5" thickTop="1" thickBot="1" x14ac:dyDescent="0.3">
      <c r="A80" s="91" t="s">
        <v>54</v>
      </c>
      <c r="B80" s="91">
        <v>0.3</v>
      </c>
    </row>
    <row r="81" spans="1:2" ht="16.5" thickTop="1" thickBot="1" x14ac:dyDescent="0.3">
      <c r="A81" s="91" t="s">
        <v>55</v>
      </c>
      <c r="B81" s="91">
        <v>0.3</v>
      </c>
    </row>
    <row r="82" spans="1:2" ht="16.5" thickTop="1" thickBot="1" x14ac:dyDescent="0.3">
      <c r="A82" s="91" t="s">
        <v>56</v>
      </c>
      <c r="B82" s="91">
        <v>0.3</v>
      </c>
    </row>
    <row r="83" spans="1:2" ht="16.5" thickTop="1" thickBot="1" x14ac:dyDescent="0.3">
      <c r="A83" s="91" t="s">
        <v>57</v>
      </c>
      <c r="B83" s="91">
        <v>0.3</v>
      </c>
    </row>
    <row r="84" spans="1:2" ht="16.5" thickTop="1" thickBot="1" x14ac:dyDescent="0.3">
      <c r="A84" s="91" t="s">
        <v>58</v>
      </c>
      <c r="B84" s="91">
        <v>0.3</v>
      </c>
    </row>
    <row r="85" spans="1:2" ht="16.5" thickTop="1" thickBot="1" x14ac:dyDescent="0.3">
      <c r="A85" s="91" t="s">
        <v>59</v>
      </c>
      <c r="B85" s="91">
        <v>0.3</v>
      </c>
    </row>
    <row r="86" spans="1:2" ht="16.5" thickTop="1" thickBot="1" x14ac:dyDescent="0.3">
      <c r="A86" s="91" t="s">
        <v>60</v>
      </c>
      <c r="B86" s="91">
        <v>0.3</v>
      </c>
    </row>
    <row r="87" spans="1:2" ht="16.5" thickTop="1" thickBot="1" x14ac:dyDescent="0.3">
      <c r="A87" s="91" t="s">
        <v>61</v>
      </c>
      <c r="B87" s="91">
        <v>0.3</v>
      </c>
    </row>
    <row r="88" spans="1:2" ht="16.5" thickTop="1" thickBot="1" x14ac:dyDescent="0.3">
      <c r="A88" s="91" t="s">
        <v>62</v>
      </c>
      <c r="B88" s="91">
        <v>0.3</v>
      </c>
    </row>
    <row r="89" spans="1:2" ht="16.5" thickTop="1" thickBot="1" x14ac:dyDescent="0.3">
      <c r="A89" s="91" t="s">
        <v>63</v>
      </c>
      <c r="B89" s="91">
        <v>0.3</v>
      </c>
    </row>
    <row r="90" spans="1:2" ht="16.5" thickTop="1" thickBot="1" x14ac:dyDescent="0.3">
      <c r="A90" s="91" t="s">
        <v>64</v>
      </c>
      <c r="B90" s="91">
        <v>0.3</v>
      </c>
    </row>
    <row r="91" spans="1:2" ht="16.5" thickTop="1" thickBot="1" x14ac:dyDescent="0.3">
      <c r="A91" s="91" t="s">
        <v>65</v>
      </c>
      <c r="B91" s="91">
        <v>0.3</v>
      </c>
    </row>
    <row r="92" spans="1:2" ht="15.75" thickTop="1" x14ac:dyDescent="0.25"/>
  </sheetData>
  <sheetProtection password="C7F0" sheet="1"/>
  <mergeCells count="28">
    <mergeCell ref="C51:F51"/>
    <mergeCell ref="A47:F47"/>
    <mergeCell ref="A26:F26"/>
    <mergeCell ref="D10:D11"/>
    <mergeCell ref="C10:C11"/>
    <mergeCell ref="B10:B11"/>
    <mergeCell ref="A10:A11"/>
    <mergeCell ref="A24:C24"/>
    <mergeCell ref="A1:E1"/>
    <mergeCell ref="A2:B2"/>
    <mergeCell ref="C2:E2"/>
    <mergeCell ref="A22:F22"/>
    <mergeCell ref="A4:F4"/>
    <mergeCell ref="A14:F14"/>
    <mergeCell ref="C20:E20"/>
    <mergeCell ref="C16:F16"/>
    <mergeCell ref="D8:D9"/>
    <mergeCell ref="C8:C9"/>
    <mergeCell ref="C65:F65"/>
    <mergeCell ref="A61:F61"/>
    <mergeCell ref="A58:F58"/>
    <mergeCell ref="B8:B9"/>
    <mergeCell ref="A8:A9"/>
    <mergeCell ref="C54:F54"/>
    <mergeCell ref="C55:F55"/>
    <mergeCell ref="C56:F56"/>
    <mergeCell ref="C53:F53"/>
    <mergeCell ref="C52:F52"/>
  </mergeCells>
  <phoneticPr fontId="14" type="noConversion"/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R37"/>
  <sheetViews>
    <sheetView zoomScale="75" zoomScaleNormal="75" workbookViewId="0">
      <selection activeCell="I6" sqref="I6"/>
    </sheetView>
  </sheetViews>
  <sheetFormatPr baseColWidth="10" defaultRowHeight="15" x14ac:dyDescent="0.25"/>
  <cols>
    <col min="1" max="1" width="19.42578125" customWidth="1"/>
    <col min="2" max="3" width="12.28515625" customWidth="1"/>
    <col min="4" max="4" width="14.85546875" customWidth="1"/>
    <col min="5" max="5" width="25.7109375" customWidth="1"/>
    <col min="6" max="6" width="15.42578125" customWidth="1"/>
    <col min="9" max="10" width="13.7109375" customWidth="1"/>
  </cols>
  <sheetData>
    <row r="1" spans="1:18" ht="86.25" customHeight="1" thickTop="1" thickBot="1" x14ac:dyDescent="0.45">
      <c r="A1" s="140" t="s">
        <v>98</v>
      </c>
      <c r="B1" s="141"/>
      <c r="C1" s="141"/>
      <c r="D1" s="142"/>
      <c r="E1" s="143"/>
      <c r="F1" s="5"/>
      <c r="G1" s="166" t="s">
        <v>36</v>
      </c>
      <c r="H1" s="167"/>
      <c r="I1" s="5"/>
      <c r="J1" s="5"/>
      <c r="K1" s="5"/>
      <c r="L1" s="5"/>
      <c r="M1" s="5"/>
      <c r="N1" s="5"/>
      <c r="O1" s="5"/>
      <c r="P1" s="1"/>
      <c r="Q1" s="1"/>
      <c r="R1" s="1"/>
    </row>
    <row r="2" spans="1:18" ht="27.75" thickTop="1" thickBot="1" x14ac:dyDescent="0.45">
      <c r="A2" s="144" t="s">
        <v>5</v>
      </c>
      <c r="B2" s="145"/>
      <c r="C2" s="89"/>
      <c r="D2" s="164"/>
      <c r="E2" s="165"/>
      <c r="F2" s="5"/>
      <c r="G2" s="5"/>
      <c r="H2" s="5"/>
      <c r="I2" s="1"/>
      <c r="J2" s="1"/>
      <c r="K2" s="1"/>
      <c r="L2" s="1"/>
      <c r="M2" s="1"/>
    </row>
    <row r="4" spans="1:18" x14ac:dyDescent="0.25">
      <c r="A4" s="100" t="s">
        <v>101</v>
      </c>
      <c r="B4" s="10"/>
      <c r="C4" s="10"/>
      <c r="D4" s="24"/>
      <c r="E4" s="24"/>
      <c r="F4" s="58"/>
      <c r="G4" s="57"/>
    </row>
    <row r="5" spans="1:18" ht="45.75" thickBot="1" x14ac:dyDescent="0.3">
      <c r="A5" s="61" t="s">
        <v>0</v>
      </c>
      <c r="B5" s="61" t="s">
        <v>37</v>
      </c>
      <c r="C5" s="61" t="s">
        <v>38</v>
      </c>
      <c r="D5" s="61" t="s">
        <v>29</v>
      </c>
      <c r="E5" s="61" t="s">
        <v>90</v>
      </c>
      <c r="F5" s="61" t="s">
        <v>39</v>
      </c>
      <c r="G5" s="61" t="s">
        <v>26</v>
      </c>
      <c r="H5" s="61" t="s">
        <v>109</v>
      </c>
      <c r="I5" s="61" t="s">
        <v>40</v>
      </c>
      <c r="J5" s="61" t="s">
        <v>41</v>
      </c>
      <c r="K5" s="67"/>
      <c r="L5" s="2"/>
      <c r="M5" s="2"/>
      <c r="N5" s="2"/>
    </row>
    <row r="6" spans="1:18" ht="16.5" thickTop="1" thickBot="1" x14ac:dyDescent="0.3">
      <c r="A6" s="70" t="str">
        <f>'Datos básicos'!A66</f>
        <v>País 1</v>
      </c>
      <c r="B6" s="70">
        <f>'Datos básicos'!B66</f>
        <v>0.3</v>
      </c>
      <c r="C6" s="92"/>
      <c r="D6" s="70">
        <f>'Datos básicos'!$B$17</f>
        <v>0.3</v>
      </c>
      <c r="E6" s="93"/>
      <c r="F6" s="120" t="e">
        <f>VLOOKUP(E6,'Datos básicos'!$I$33:$J$42,2,FALSE)</f>
        <v>#N/A</v>
      </c>
      <c r="G6" s="94"/>
      <c r="H6" s="94"/>
      <c r="I6" s="42">
        <f>(D6*C6)*(G6*'Datos básicos'!$B$8+H6*'Datos básicos'!$B$10)</f>
        <v>0</v>
      </c>
      <c r="J6" s="107" t="e">
        <f>B6*C6*F6</f>
        <v>#N/A</v>
      </c>
      <c r="K6" s="66"/>
      <c r="L6" s="2"/>
      <c r="M6" s="2"/>
      <c r="N6" s="2"/>
    </row>
    <row r="7" spans="1:18" ht="16.5" thickTop="1" thickBot="1" x14ac:dyDescent="0.3">
      <c r="A7" s="70" t="str">
        <f>'Datos básicos'!A67</f>
        <v>País 2</v>
      </c>
      <c r="B7" s="70">
        <f>'Datos básicos'!B67</f>
        <v>0.3</v>
      </c>
      <c r="C7" s="92"/>
      <c r="D7" s="70">
        <f>'Datos básicos'!$B$17</f>
        <v>0.3</v>
      </c>
      <c r="E7" s="93"/>
      <c r="F7" s="120" t="e">
        <f>VLOOKUP(E7,'Datos básicos'!$I$33:$J$42,2,FALSE)</f>
        <v>#N/A</v>
      </c>
      <c r="G7" s="94"/>
      <c r="H7" s="94"/>
      <c r="I7" s="42">
        <f>(D7*C7)*(G7*'Datos básicos'!$B$8+H7*'Datos básicos'!$B$10)</f>
        <v>0</v>
      </c>
      <c r="J7" s="107" t="e">
        <f t="shared" ref="J7:J31" si="0">B7*C7*F7</f>
        <v>#N/A</v>
      </c>
      <c r="K7" s="66"/>
      <c r="L7" s="2"/>
      <c r="M7" s="2"/>
      <c r="N7" s="2"/>
    </row>
    <row r="8" spans="1:18" ht="16.5" thickTop="1" thickBot="1" x14ac:dyDescent="0.3">
      <c r="A8" s="70" t="str">
        <f>'Datos básicos'!A68</f>
        <v>País 3</v>
      </c>
      <c r="B8" s="70">
        <f>'Datos básicos'!B68</f>
        <v>0.3</v>
      </c>
      <c r="C8" s="92"/>
      <c r="D8" s="70">
        <f>'Datos básicos'!$B$17</f>
        <v>0.3</v>
      </c>
      <c r="E8" s="93"/>
      <c r="F8" s="120" t="e">
        <f>VLOOKUP(E8,'Datos básicos'!$I$33:$J$42,2,FALSE)</f>
        <v>#N/A</v>
      </c>
      <c r="G8" s="94"/>
      <c r="H8" s="94"/>
      <c r="I8" s="42">
        <f>(D8*C8)*(G8*'Datos básicos'!$B$8+H8*'Datos básicos'!$B$10)</f>
        <v>0</v>
      </c>
      <c r="J8" s="107" t="e">
        <f t="shared" si="0"/>
        <v>#N/A</v>
      </c>
      <c r="K8" s="66"/>
      <c r="L8" s="2"/>
      <c r="M8" s="2"/>
      <c r="N8" s="2"/>
    </row>
    <row r="9" spans="1:18" ht="16.5" thickTop="1" thickBot="1" x14ac:dyDescent="0.3">
      <c r="A9" s="70" t="str">
        <f>'Datos básicos'!A69</f>
        <v>País 4</v>
      </c>
      <c r="B9" s="70">
        <f>'Datos básicos'!B69</f>
        <v>0.3</v>
      </c>
      <c r="C9" s="92"/>
      <c r="D9" s="70">
        <f>'Datos básicos'!$B$17</f>
        <v>0.3</v>
      </c>
      <c r="E9" s="93"/>
      <c r="F9" s="120" t="e">
        <f>VLOOKUP(E9,'Datos básicos'!$I$33:$J$42,2,FALSE)</f>
        <v>#N/A</v>
      </c>
      <c r="G9" s="94"/>
      <c r="H9" s="94"/>
      <c r="I9" s="42">
        <f>(D9*C9)*(G9*'Datos básicos'!$B$8+H9*'Datos básicos'!$B$10)</f>
        <v>0</v>
      </c>
      <c r="J9" s="107" t="e">
        <f t="shared" si="0"/>
        <v>#N/A</v>
      </c>
      <c r="K9" s="66"/>
      <c r="L9" s="2"/>
      <c r="M9" s="2"/>
      <c r="N9" s="2"/>
    </row>
    <row r="10" spans="1:18" ht="16.5" thickTop="1" thickBot="1" x14ac:dyDescent="0.3">
      <c r="A10" s="70" t="str">
        <f>'Datos básicos'!A70</f>
        <v>País 5</v>
      </c>
      <c r="B10" s="70">
        <f>'Datos básicos'!B70</f>
        <v>0.3</v>
      </c>
      <c r="C10" s="92"/>
      <c r="D10" s="70">
        <f>'Datos básicos'!$B$17</f>
        <v>0.3</v>
      </c>
      <c r="E10" s="93"/>
      <c r="F10" s="120" t="e">
        <f>VLOOKUP(E10,'Datos básicos'!$I$33:$J$42,2,FALSE)</f>
        <v>#N/A</v>
      </c>
      <c r="G10" s="94"/>
      <c r="H10" s="94"/>
      <c r="I10" s="42">
        <f>(D10*C10)*(G10*'Datos básicos'!$B$8+H10*'Datos básicos'!$B$10)</f>
        <v>0</v>
      </c>
      <c r="J10" s="107" t="e">
        <f t="shared" si="0"/>
        <v>#N/A</v>
      </c>
      <c r="K10" s="66"/>
      <c r="L10" s="2"/>
      <c r="M10" s="2"/>
      <c r="N10" s="2"/>
    </row>
    <row r="11" spans="1:18" ht="16.5" thickTop="1" thickBot="1" x14ac:dyDescent="0.3">
      <c r="A11" s="70" t="str">
        <f>'Datos básicos'!A71</f>
        <v>País 6</v>
      </c>
      <c r="B11" s="70">
        <f>'Datos básicos'!B71</f>
        <v>0.3</v>
      </c>
      <c r="C11" s="92"/>
      <c r="D11" s="70">
        <f>'Datos básicos'!$B$17</f>
        <v>0.3</v>
      </c>
      <c r="E11" s="93"/>
      <c r="F11" s="120" t="e">
        <f>VLOOKUP(E11,'Datos básicos'!$I$33:$J$42,2,FALSE)</f>
        <v>#N/A</v>
      </c>
      <c r="G11" s="94"/>
      <c r="H11" s="94"/>
      <c r="I11" s="42">
        <f>(D11*C11)*(G11*'Datos básicos'!$B$8+H11*'Datos básicos'!$B$10)</f>
        <v>0</v>
      </c>
      <c r="J11" s="107" t="e">
        <f t="shared" si="0"/>
        <v>#N/A</v>
      </c>
      <c r="K11" s="66"/>
      <c r="L11" s="2"/>
      <c r="M11" s="2"/>
      <c r="N11" s="2"/>
    </row>
    <row r="12" spans="1:18" ht="16.5" thickTop="1" thickBot="1" x14ac:dyDescent="0.3">
      <c r="A12" s="70" t="str">
        <f>'Datos básicos'!A72</f>
        <v>País 7</v>
      </c>
      <c r="B12" s="70">
        <f>'Datos básicos'!B72</f>
        <v>0.3</v>
      </c>
      <c r="C12" s="92"/>
      <c r="D12" s="70">
        <f>'Datos básicos'!$B$17</f>
        <v>0.3</v>
      </c>
      <c r="E12" s="93"/>
      <c r="F12" s="120" t="e">
        <f>VLOOKUP(E12,'Datos básicos'!$I$33:$J$42,2,FALSE)</f>
        <v>#N/A</v>
      </c>
      <c r="G12" s="94"/>
      <c r="H12" s="94"/>
      <c r="I12" s="42">
        <f>(D12*C12)*(G12*'Datos básicos'!$B$8+H12*'Datos básicos'!$B$10)</f>
        <v>0</v>
      </c>
      <c r="J12" s="107" t="e">
        <f t="shared" si="0"/>
        <v>#N/A</v>
      </c>
      <c r="K12" s="66"/>
      <c r="L12" s="2"/>
      <c r="M12" s="2"/>
      <c r="N12" s="2"/>
    </row>
    <row r="13" spans="1:18" ht="16.5" thickTop="1" thickBot="1" x14ac:dyDescent="0.3">
      <c r="A13" s="70" t="str">
        <f>'Datos básicos'!A73</f>
        <v>País 8</v>
      </c>
      <c r="B13" s="70">
        <f>'Datos básicos'!B73</f>
        <v>0.3</v>
      </c>
      <c r="C13" s="92"/>
      <c r="D13" s="70">
        <f>'Datos básicos'!$B$17</f>
        <v>0.3</v>
      </c>
      <c r="E13" s="93"/>
      <c r="F13" s="120" t="e">
        <f>VLOOKUP(E13,'Datos básicos'!$I$33:$J$42,2,FALSE)</f>
        <v>#N/A</v>
      </c>
      <c r="G13" s="94"/>
      <c r="H13" s="94"/>
      <c r="I13" s="42">
        <f>(D13*C13)*(G13*'Datos básicos'!$B$8+H13*'Datos básicos'!$B$10)</f>
        <v>0</v>
      </c>
      <c r="J13" s="107" t="e">
        <f t="shared" si="0"/>
        <v>#N/A</v>
      </c>
      <c r="K13" s="66"/>
      <c r="L13" s="2"/>
      <c r="M13" s="2"/>
      <c r="N13" s="2"/>
    </row>
    <row r="14" spans="1:18" ht="16.5" thickTop="1" thickBot="1" x14ac:dyDescent="0.3">
      <c r="A14" s="70" t="str">
        <f>'Datos básicos'!A74</f>
        <v>País 9</v>
      </c>
      <c r="B14" s="70">
        <f>'Datos básicos'!B74</f>
        <v>0.3</v>
      </c>
      <c r="C14" s="92"/>
      <c r="D14" s="70">
        <f>'Datos básicos'!$B$17</f>
        <v>0.3</v>
      </c>
      <c r="E14" s="93"/>
      <c r="F14" s="120" t="e">
        <f>VLOOKUP(E14,'Datos básicos'!$I$33:$J$42,2,FALSE)</f>
        <v>#N/A</v>
      </c>
      <c r="G14" s="94"/>
      <c r="H14" s="94"/>
      <c r="I14" s="42">
        <f>(D14*C14)*(G14*'Datos básicos'!$B$8+H14*'Datos básicos'!$B$10)</f>
        <v>0</v>
      </c>
      <c r="J14" s="107" t="e">
        <f t="shared" si="0"/>
        <v>#N/A</v>
      </c>
      <c r="K14" s="66"/>
      <c r="L14" s="2"/>
      <c r="M14" s="2"/>
      <c r="N14" s="2"/>
    </row>
    <row r="15" spans="1:18" ht="16.5" thickTop="1" thickBot="1" x14ac:dyDescent="0.3">
      <c r="A15" s="70" t="str">
        <f>'Datos básicos'!A75</f>
        <v>País 10</v>
      </c>
      <c r="B15" s="70">
        <f>'Datos básicos'!B75</f>
        <v>0.3</v>
      </c>
      <c r="C15" s="92"/>
      <c r="D15" s="70">
        <f>'Datos básicos'!$B$17</f>
        <v>0.3</v>
      </c>
      <c r="E15" s="93"/>
      <c r="F15" s="120" t="e">
        <f>VLOOKUP(E15,'Datos básicos'!$I$33:$J$42,2,FALSE)</f>
        <v>#N/A</v>
      </c>
      <c r="G15" s="94"/>
      <c r="H15" s="94"/>
      <c r="I15" s="42">
        <f>(D15*C15)*(G15*'Datos básicos'!$B$8+H15*'Datos básicos'!$B$10)</f>
        <v>0</v>
      </c>
      <c r="J15" s="107" t="e">
        <f t="shared" si="0"/>
        <v>#N/A</v>
      </c>
      <c r="K15" s="66"/>
      <c r="L15" s="2"/>
      <c r="M15" s="2"/>
      <c r="N15" s="2"/>
    </row>
    <row r="16" spans="1:18" ht="16.5" thickTop="1" thickBot="1" x14ac:dyDescent="0.3">
      <c r="A16" s="70" t="str">
        <f>'Datos básicos'!A76</f>
        <v>País 11</v>
      </c>
      <c r="B16" s="70">
        <f>'Datos básicos'!B76</f>
        <v>0.3</v>
      </c>
      <c r="C16" s="92"/>
      <c r="D16" s="70">
        <f>'Datos básicos'!$B$17</f>
        <v>0.3</v>
      </c>
      <c r="E16" s="93"/>
      <c r="F16" s="120" t="e">
        <f>VLOOKUP(E16,'Datos básicos'!$I$33:$J$42,2,FALSE)</f>
        <v>#N/A</v>
      </c>
      <c r="G16" s="94"/>
      <c r="H16" s="94"/>
      <c r="I16" s="42">
        <f>(D16*C16)*(G16*'Datos básicos'!$B$8+H16*'Datos básicos'!$B$10)</f>
        <v>0</v>
      </c>
      <c r="J16" s="107" t="e">
        <f t="shared" si="0"/>
        <v>#N/A</v>
      </c>
      <c r="K16" s="66"/>
      <c r="L16" s="2"/>
      <c r="M16" s="2"/>
      <c r="N16" s="2"/>
    </row>
    <row r="17" spans="1:14" ht="16.5" thickTop="1" thickBot="1" x14ac:dyDescent="0.3">
      <c r="A17" s="70" t="str">
        <f>'Datos básicos'!A77</f>
        <v>País 12</v>
      </c>
      <c r="B17" s="70">
        <f>'Datos básicos'!B77</f>
        <v>0.3</v>
      </c>
      <c r="C17" s="92"/>
      <c r="D17" s="70">
        <f>'Datos básicos'!$B$17</f>
        <v>0.3</v>
      </c>
      <c r="E17" s="93"/>
      <c r="F17" s="120" t="e">
        <f>VLOOKUP(E17,'Datos básicos'!$I$33:$J$42,2,FALSE)</f>
        <v>#N/A</v>
      </c>
      <c r="G17" s="94"/>
      <c r="H17" s="94"/>
      <c r="I17" s="42">
        <f>(D17*C17)*(G17*'Datos básicos'!$B$8+H17*'Datos básicos'!$B$10)</f>
        <v>0</v>
      </c>
      <c r="J17" s="107" t="e">
        <f t="shared" si="0"/>
        <v>#N/A</v>
      </c>
      <c r="K17" s="66"/>
      <c r="L17" s="2"/>
      <c r="M17" s="2"/>
      <c r="N17" s="2"/>
    </row>
    <row r="18" spans="1:14" ht="16.5" thickTop="1" thickBot="1" x14ac:dyDescent="0.3">
      <c r="A18" s="70" t="str">
        <f>'Datos básicos'!A78</f>
        <v>País 13</v>
      </c>
      <c r="B18" s="70">
        <f>'Datos básicos'!B78</f>
        <v>0.3</v>
      </c>
      <c r="C18" s="92"/>
      <c r="D18" s="70">
        <f>'Datos básicos'!$B$17</f>
        <v>0.3</v>
      </c>
      <c r="E18" s="93"/>
      <c r="F18" s="120" t="e">
        <f>VLOOKUP(E18,'Datos básicos'!$I$33:$J$42,2,FALSE)</f>
        <v>#N/A</v>
      </c>
      <c r="G18" s="94"/>
      <c r="H18" s="94"/>
      <c r="I18" s="42">
        <f>(D18*C18)*(G18*'Datos básicos'!$B$8+H18*'Datos básicos'!$B$10)</f>
        <v>0</v>
      </c>
      <c r="J18" s="107" t="e">
        <f t="shared" si="0"/>
        <v>#N/A</v>
      </c>
      <c r="K18" s="66"/>
      <c r="L18" s="2"/>
      <c r="M18" s="2"/>
      <c r="N18" s="2"/>
    </row>
    <row r="19" spans="1:14" ht="16.5" thickTop="1" thickBot="1" x14ac:dyDescent="0.3">
      <c r="A19" s="70" t="str">
        <f>'Datos básicos'!A79</f>
        <v>País 14</v>
      </c>
      <c r="B19" s="70">
        <f>'Datos básicos'!B79</f>
        <v>0.3</v>
      </c>
      <c r="C19" s="92"/>
      <c r="D19" s="70">
        <f>'Datos básicos'!$B$17</f>
        <v>0.3</v>
      </c>
      <c r="E19" s="93"/>
      <c r="F19" s="120" t="e">
        <f>VLOOKUP(E19,'Datos básicos'!$I$33:$J$42,2,FALSE)</f>
        <v>#N/A</v>
      </c>
      <c r="G19" s="94"/>
      <c r="H19" s="94"/>
      <c r="I19" s="42">
        <f>(D19*C19)*(G19*'Datos básicos'!$B$8+H19*'Datos básicos'!$B$10)</f>
        <v>0</v>
      </c>
      <c r="J19" s="107" t="e">
        <f t="shared" si="0"/>
        <v>#N/A</v>
      </c>
      <c r="K19" s="66"/>
      <c r="L19" s="2"/>
      <c r="M19" s="2"/>
      <c r="N19" s="2"/>
    </row>
    <row r="20" spans="1:14" ht="16.5" thickTop="1" thickBot="1" x14ac:dyDescent="0.3">
      <c r="A20" s="70" t="str">
        <f>'Datos básicos'!A80</f>
        <v>País 15</v>
      </c>
      <c r="B20" s="70">
        <f>'Datos básicos'!B80</f>
        <v>0.3</v>
      </c>
      <c r="C20" s="92"/>
      <c r="D20" s="70">
        <f>'Datos básicos'!$B$17</f>
        <v>0.3</v>
      </c>
      <c r="E20" s="93"/>
      <c r="F20" s="120" t="e">
        <f>VLOOKUP(E20,'Datos básicos'!$I$33:$J$42,2,FALSE)</f>
        <v>#N/A</v>
      </c>
      <c r="G20" s="94"/>
      <c r="H20" s="94"/>
      <c r="I20" s="42">
        <f>(D20*C20)*(G20*'Datos básicos'!$B$8+H20*'Datos básicos'!$B$10)</f>
        <v>0</v>
      </c>
      <c r="J20" s="107" t="e">
        <f t="shared" si="0"/>
        <v>#N/A</v>
      </c>
      <c r="K20" s="66"/>
      <c r="L20" s="2"/>
      <c r="M20" s="2"/>
      <c r="N20" s="2"/>
    </row>
    <row r="21" spans="1:14" ht="16.5" thickTop="1" thickBot="1" x14ac:dyDescent="0.3">
      <c r="A21" s="70" t="str">
        <f>'Datos básicos'!A81</f>
        <v>País 16</v>
      </c>
      <c r="B21" s="70">
        <f>'Datos básicos'!B81</f>
        <v>0.3</v>
      </c>
      <c r="C21" s="92"/>
      <c r="D21" s="70">
        <f>'Datos básicos'!$B$17</f>
        <v>0.3</v>
      </c>
      <c r="E21" s="93"/>
      <c r="F21" s="120" t="e">
        <f>VLOOKUP(E21,'Datos básicos'!$I$33:$J$42,2,FALSE)</f>
        <v>#N/A</v>
      </c>
      <c r="G21" s="94"/>
      <c r="H21" s="94"/>
      <c r="I21" s="42">
        <f>(D21*C21)*(G21*'Datos básicos'!$B$8+H21*'Datos básicos'!$B$10)</f>
        <v>0</v>
      </c>
      <c r="J21" s="107" t="e">
        <f t="shared" si="0"/>
        <v>#N/A</v>
      </c>
      <c r="K21" s="66"/>
      <c r="L21" s="2"/>
      <c r="M21" s="2"/>
      <c r="N21" s="2"/>
    </row>
    <row r="22" spans="1:14" ht="16.5" thickTop="1" thickBot="1" x14ac:dyDescent="0.3">
      <c r="A22" s="70" t="str">
        <f>'Datos básicos'!A82</f>
        <v>País 17</v>
      </c>
      <c r="B22" s="70">
        <f>'Datos básicos'!B82</f>
        <v>0.3</v>
      </c>
      <c r="C22" s="92"/>
      <c r="D22" s="70">
        <f>'Datos básicos'!$B$17</f>
        <v>0.3</v>
      </c>
      <c r="E22" s="93"/>
      <c r="F22" s="120" t="e">
        <f>VLOOKUP(E22,'Datos básicos'!$I$33:$J$42,2,FALSE)</f>
        <v>#N/A</v>
      </c>
      <c r="G22" s="94"/>
      <c r="H22" s="94"/>
      <c r="I22" s="42">
        <f>(D22*C22)*(G22*'Datos básicos'!$B$8+H22*'Datos básicos'!$B$10)</f>
        <v>0</v>
      </c>
      <c r="J22" s="107" t="e">
        <f t="shared" si="0"/>
        <v>#N/A</v>
      </c>
      <c r="K22" s="66"/>
      <c r="L22" s="2"/>
      <c r="M22" s="2"/>
      <c r="N22" s="2"/>
    </row>
    <row r="23" spans="1:14" ht="16.5" thickTop="1" thickBot="1" x14ac:dyDescent="0.3">
      <c r="A23" s="70" t="str">
        <f>'Datos básicos'!A83</f>
        <v>País 18</v>
      </c>
      <c r="B23" s="70">
        <f>'Datos básicos'!B83</f>
        <v>0.3</v>
      </c>
      <c r="C23" s="92"/>
      <c r="D23" s="70">
        <f>'Datos básicos'!$B$17</f>
        <v>0.3</v>
      </c>
      <c r="E23" s="93"/>
      <c r="F23" s="120" t="e">
        <f>VLOOKUP(E23,'Datos básicos'!$I$33:$J$42,2,FALSE)</f>
        <v>#N/A</v>
      </c>
      <c r="G23" s="94"/>
      <c r="H23" s="94"/>
      <c r="I23" s="42">
        <f>(D23*C23)*(G23*'Datos básicos'!$B$8+H23*'Datos básicos'!$B$10)</f>
        <v>0</v>
      </c>
      <c r="J23" s="107" t="e">
        <f t="shared" si="0"/>
        <v>#N/A</v>
      </c>
      <c r="K23" s="66"/>
      <c r="L23" s="2"/>
      <c r="M23" s="2"/>
      <c r="N23" s="2"/>
    </row>
    <row r="24" spans="1:14" ht="16.5" thickTop="1" thickBot="1" x14ac:dyDescent="0.3">
      <c r="A24" s="70" t="str">
        <f>'Datos básicos'!A84</f>
        <v>País 19</v>
      </c>
      <c r="B24" s="70">
        <f>'Datos básicos'!B84</f>
        <v>0.3</v>
      </c>
      <c r="C24" s="92"/>
      <c r="D24" s="70">
        <f>'Datos básicos'!$B$17</f>
        <v>0.3</v>
      </c>
      <c r="E24" s="93"/>
      <c r="F24" s="120" t="e">
        <f>VLOOKUP(E24,'Datos básicos'!$I$33:$J$42,2,FALSE)</f>
        <v>#N/A</v>
      </c>
      <c r="G24" s="94"/>
      <c r="H24" s="94"/>
      <c r="I24" s="42">
        <f>(D24*C24)*(G24*'Datos básicos'!$B$8+H24*'Datos básicos'!$B$10)</f>
        <v>0</v>
      </c>
      <c r="J24" s="107" t="e">
        <f t="shared" si="0"/>
        <v>#N/A</v>
      </c>
      <c r="K24" s="66"/>
      <c r="L24" s="2"/>
      <c r="M24" s="2"/>
      <c r="N24" s="2"/>
    </row>
    <row r="25" spans="1:14" ht="16.5" thickTop="1" thickBot="1" x14ac:dyDescent="0.3">
      <c r="A25" s="70" t="str">
        <f>'Datos básicos'!A85</f>
        <v>País 20</v>
      </c>
      <c r="B25" s="70">
        <f>'Datos básicos'!B85</f>
        <v>0.3</v>
      </c>
      <c r="C25" s="92"/>
      <c r="D25" s="70">
        <f>'Datos básicos'!$B$17</f>
        <v>0.3</v>
      </c>
      <c r="E25" s="93"/>
      <c r="F25" s="120" t="e">
        <f>VLOOKUP(E25,'Datos básicos'!$I$33:$J$42,2,FALSE)</f>
        <v>#N/A</v>
      </c>
      <c r="G25" s="94"/>
      <c r="H25" s="94"/>
      <c r="I25" s="42">
        <f>(D25*C25)*(G25*'Datos básicos'!$B$8+H25*'Datos básicos'!$B$10)</f>
        <v>0</v>
      </c>
      <c r="J25" s="107" t="e">
        <f t="shared" si="0"/>
        <v>#N/A</v>
      </c>
      <c r="K25" s="66"/>
      <c r="L25" s="2"/>
      <c r="M25" s="2"/>
      <c r="N25" s="2"/>
    </row>
    <row r="26" spans="1:14" ht="16.5" thickTop="1" thickBot="1" x14ac:dyDescent="0.3">
      <c r="A26" s="70" t="str">
        <f>'Datos básicos'!A86</f>
        <v>País 21</v>
      </c>
      <c r="B26" s="70">
        <f>'Datos básicos'!B86</f>
        <v>0.3</v>
      </c>
      <c r="C26" s="92"/>
      <c r="D26" s="70">
        <f>'Datos básicos'!$B$17</f>
        <v>0.3</v>
      </c>
      <c r="E26" s="93"/>
      <c r="F26" s="120" t="e">
        <f>VLOOKUP(E26,'Datos básicos'!$I$33:$J$42,2,FALSE)</f>
        <v>#N/A</v>
      </c>
      <c r="G26" s="94"/>
      <c r="H26" s="94"/>
      <c r="I26" s="42">
        <f>(D26*C26)*(G26*'Datos básicos'!$B$8+H26*'Datos básicos'!$B$10)</f>
        <v>0</v>
      </c>
      <c r="J26" s="107" t="e">
        <f t="shared" si="0"/>
        <v>#N/A</v>
      </c>
      <c r="K26" s="66"/>
      <c r="L26" s="2"/>
      <c r="M26" s="2"/>
      <c r="N26" s="2"/>
    </row>
    <row r="27" spans="1:14" ht="16.5" thickTop="1" thickBot="1" x14ac:dyDescent="0.3">
      <c r="A27" s="70" t="str">
        <f>'Datos básicos'!A87</f>
        <v>País 22</v>
      </c>
      <c r="B27" s="70">
        <f>'Datos básicos'!B87</f>
        <v>0.3</v>
      </c>
      <c r="C27" s="92"/>
      <c r="D27" s="70">
        <f>'Datos básicos'!$B$17</f>
        <v>0.3</v>
      </c>
      <c r="E27" s="93"/>
      <c r="F27" s="120" t="e">
        <f>VLOOKUP(E27,'Datos básicos'!$I$33:$J$42,2,FALSE)</f>
        <v>#N/A</v>
      </c>
      <c r="G27" s="94"/>
      <c r="H27" s="94"/>
      <c r="I27" s="42">
        <f>(D27*C27)*(G27*'Datos básicos'!$B$8+H27*'Datos básicos'!$B$10)</f>
        <v>0</v>
      </c>
      <c r="J27" s="107" t="e">
        <f t="shared" si="0"/>
        <v>#N/A</v>
      </c>
      <c r="K27" s="66"/>
      <c r="L27" s="2"/>
      <c r="M27" s="2"/>
      <c r="N27" s="2"/>
    </row>
    <row r="28" spans="1:14" ht="16.5" thickTop="1" thickBot="1" x14ac:dyDescent="0.3">
      <c r="A28" s="70" t="str">
        <f>'Datos básicos'!A88</f>
        <v>País 23</v>
      </c>
      <c r="B28" s="70">
        <f>'Datos básicos'!B88</f>
        <v>0.3</v>
      </c>
      <c r="C28" s="92"/>
      <c r="D28" s="70">
        <f>'Datos básicos'!$B$17</f>
        <v>0.3</v>
      </c>
      <c r="E28" s="93"/>
      <c r="F28" s="120" t="e">
        <f>VLOOKUP(E28,'Datos básicos'!$I$33:$J$42,2,FALSE)</f>
        <v>#N/A</v>
      </c>
      <c r="G28" s="94"/>
      <c r="H28" s="94"/>
      <c r="I28" s="42">
        <f>(D28*C28)*(G28*'Datos básicos'!$B$8+H28*'Datos básicos'!$B$10)</f>
        <v>0</v>
      </c>
      <c r="J28" s="107" t="e">
        <f t="shared" si="0"/>
        <v>#N/A</v>
      </c>
      <c r="K28" s="66"/>
      <c r="L28" s="2"/>
      <c r="M28" s="2"/>
      <c r="N28" s="2"/>
    </row>
    <row r="29" spans="1:14" ht="16.5" thickTop="1" thickBot="1" x14ac:dyDescent="0.3">
      <c r="A29" s="70" t="str">
        <f>'Datos básicos'!A89</f>
        <v>País 24</v>
      </c>
      <c r="B29" s="70">
        <f>'Datos básicos'!B89</f>
        <v>0.3</v>
      </c>
      <c r="C29" s="92"/>
      <c r="D29" s="70">
        <f>'Datos básicos'!$B$17</f>
        <v>0.3</v>
      </c>
      <c r="E29" s="93"/>
      <c r="F29" s="120" t="e">
        <f>VLOOKUP(E29,'Datos básicos'!$I$33:$J$42,2,FALSE)</f>
        <v>#N/A</v>
      </c>
      <c r="G29" s="94"/>
      <c r="H29" s="94"/>
      <c r="I29" s="42">
        <f>(D29*C29)*(G29*'Datos básicos'!$B$8+H29*'Datos básicos'!$B$10)</f>
        <v>0</v>
      </c>
      <c r="J29" s="107" t="e">
        <f t="shared" si="0"/>
        <v>#N/A</v>
      </c>
      <c r="K29" s="66"/>
      <c r="L29" s="2"/>
      <c r="M29" s="2"/>
      <c r="N29" s="2"/>
    </row>
    <row r="30" spans="1:14" ht="16.5" thickTop="1" thickBot="1" x14ac:dyDescent="0.3">
      <c r="A30" s="70" t="str">
        <f>'Datos básicos'!A90</f>
        <v>País 25</v>
      </c>
      <c r="B30" s="70">
        <f>'Datos básicos'!B90</f>
        <v>0.3</v>
      </c>
      <c r="C30" s="92"/>
      <c r="D30" s="70">
        <f>'Datos básicos'!$B$17</f>
        <v>0.3</v>
      </c>
      <c r="E30" s="93"/>
      <c r="F30" s="120" t="e">
        <f>VLOOKUP(E30,'Datos básicos'!$I$33:$J$42,2,FALSE)</f>
        <v>#N/A</v>
      </c>
      <c r="G30" s="94"/>
      <c r="H30" s="94"/>
      <c r="I30" s="42">
        <f>(D30*C30)*(G30*'Datos básicos'!$B$8+H30*'Datos básicos'!$B$10)</f>
        <v>0</v>
      </c>
      <c r="J30" s="107" t="e">
        <f t="shared" si="0"/>
        <v>#N/A</v>
      </c>
      <c r="K30" s="66"/>
      <c r="L30" s="2"/>
      <c r="M30" s="2"/>
      <c r="N30" s="2"/>
    </row>
    <row r="31" spans="1:14" ht="16.5" thickTop="1" thickBot="1" x14ac:dyDescent="0.3">
      <c r="A31" s="70" t="str">
        <f>'Datos básicos'!A91</f>
        <v>País 26</v>
      </c>
      <c r="B31" s="70">
        <f>'Datos básicos'!B91</f>
        <v>0.3</v>
      </c>
      <c r="C31" s="92"/>
      <c r="D31" s="70">
        <f>'Datos básicos'!$B$17</f>
        <v>0.3</v>
      </c>
      <c r="E31" s="93"/>
      <c r="F31" s="120" t="e">
        <f>VLOOKUP(E31,'Datos básicos'!$I$33:$J$42,2,FALSE)</f>
        <v>#N/A</v>
      </c>
      <c r="G31" s="94"/>
      <c r="H31" s="94"/>
      <c r="I31" s="42">
        <f>(D31*C31)*(G31*'Datos básicos'!$B$8+H31*'Datos básicos'!$B$10)</f>
        <v>0</v>
      </c>
      <c r="J31" s="107" t="e">
        <f t="shared" si="0"/>
        <v>#N/A</v>
      </c>
      <c r="K31" s="66"/>
      <c r="L31" s="2"/>
      <c r="M31" s="2"/>
      <c r="N31" s="2"/>
    </row>
    <row r="32" spans="1:14" ht="15.75" thickTop="1" x14ac:dyDescent="0.25">
      <c r="A32" s="6" t="s">
        <v>4</v>
      </c>
      <c r="B32" s="34"/>
      <c r="C32" s="34">
        <f>SUM(C6:C31)</f>
        <v>0</v>
      </c>
      <c r="D32" s="34"/>
      <c r="E32" s="34"/>
      <c r="F32" s="121"/>
      <c r="G32" s="34"/>
      <c r="H32" s="34"/>
      <c r="I32" s="34">
        <f>SUM(I6:I31)</f>
        <v>0</v>
      </c>
      <c r="J32" s="34" t="e">
        <f>SUM(J6:J31)</f>
        <v>#N/A</v>
      </c>
      <c r="K32" s="2"/>
    </row>
    <row r="33" spans="7:11" x14ac:dyDescent="0.25">
      <c r="G33" s="2"/>
      <c r="H33" s="2"/>
      <c r="I33" s="2"/>
      <c r="J33" s="2"/>
      <c r="K33" s="2"/>
    </row>
    <row r="34" spans="7:11" x14ac:dyDescent="0.25">
      <c r="G34" s="2"/>
      <c r="H34" s="2"/>
      <c r="I34" s="2"/>
      <c r="J34" s="2"/>
      <c r="K34" s="2"/>
    </row>
    <row r="35" spans="7:11" x14ac:dyDescent="0.25">
      <c r="G35" s="2"/>
      <c r="H35" s="2"/>
      <c r="I35" s="2"/>
      <c r="J35" s="2"/>
      <c r="K35" s="2"/>
    </row>
    <row r="36" spans="7:11" x14ac:dyDescent="0.25">
      <c r="G36" s="2"/>
      <c r="H36" s="2"/>
      <c r="I36" s="2"/>
      <c r="J36" s="2"/>
      <c r="K36" s="2"/>
    </row>
    <row r="37" spans="7:11" x14ac:dyDescent="0.25">
      <c r="G37" s="2"/>
      <c r="H37" s="2"/>
      <c r="I37" s="2"/>
      <c r="J37" s="2"/>
      <c r="K37" s="2"/>
    </row>
  </sheetData>
  <sheetProtection password="C7F0" sheet="1"/>
  <mergeCells count="4">
    <mergeCell ref="D2:E2"/>
    <mergeCell ref="A2:B2"/>
    <mergeCell ref="A1:E1"/>
    <mergeCell ref="G1:H1"/>
  </mergeCells>
  <phoneticPr fontId="14" type="noConversion"/>
  <pageMargins left="0.7" right="0.7" top="0.75" bottom="0.75" header="0.3" footer="0.3"/>
  <pageSetup orientation="portrait" horizontalDpi="1200" verticalDpi="12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'Datos básicos'!E38:E47</xm:f>
          </x14:formula1>
          <xm:sqref>E6:E31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N42"/>
  <sheetViews>
    <sheetView topLeftCell="A2" zoomScale="75" zoomScaleNormal="75" workbookViewId="0">
      <selection activeCell="P16" sqref="P16"/>
    </sheetView>
  </sheetViews>
  <sheetFormatPr baseColWidth="10" defaultRowHeight="15" x14ac:dyDescent="0.25"/>
  <cols>
    <col min="1" max="1" width="18.5703125" customWidth="1"/>
    <col min="2" max="2" width="16" customWidth="1"/>
    <col min="3" max="4" width="13.5703125" bestFit="1" customWidth="1"/>
    <col min="5" max="5" width="25.7109375" customWidth="1"/>
    <col min="6" max="6" width="15.7109375" customWidth="1"/>
  </cols>
  <sheetData>
    <row r="1" spans="1:14" ht="85.5" customHeight="1" thickTop="1" thickBot="1" x14ac:dyDescent="0.3">
      <c r="A1" s="168" t="s">
        <v>94</v>
      </c>
      <c r="B1" s="168"/>
      <c r="C1" s="169"/>
      <c r="D1" s="169"/>
      <c r="E1" s="169"/>
      <c r="F1" s="169"/>
      <c r="G1" s="166" t="s">
        <v>71</v>
      </c>
      <c r="H1" s="167"/>
    </row>
    <row r="2" spans="1:14" ht="22.5" thickTop="1" thickBot="1" x14ac:dyDescent="0.4">
      <c r="A2" s="170" t="s">
        <v>5</v>
      </c>
      <c r="B2" s="171"/>
      <c r="C2" s="172"/>
      <c r="D2" s="173"/>
      <c r="E2" s="173"/>
      <c r="F2" s="174"/>
      <c r="G2" s="95"/>
    </row>
    <row r="3" spans="1:14" ht="15.75" thickTop="1" x14ac:dyDescent="0.25"/>
    <row r="4" spans="1:14" x14ac:dyDescent="0.25">
      <c r="A4" s="20" t="s">
        <v>1</v>
      </c>
      <c r="B4" s="10"/>
      <c r="C4" s="10"/>
      <c r="D4" s="10"/>
    </row>
    <row r="5" spans="1:14" ht="45.75" thickBot="1" x14ac:dyDescent="0.3">
      <c r="A5" s="61" t="s">
        <v>0</v>
      </c>
      <c r="B5" s="61" t="s">
        <v>37</v>
      </c>
      <c r="C5" s="61" t="s">
        <v>38</v>
      </c>
      <c r="D5" s="61" t="s">
        <v>29</v>
      </c>
      <c r="E5" s="61" t="s">
        <v>90</v>
      </c>
      <c r="F5" s="61" t="s">
        <v>39</v>
      </c>
      <c r="G5" s="61" t="s">
        <v>26</v>
      </c>
      <c r="H5" s="61" t="s">
        <v>109</v>
      </c>
      <c r="I5" s="61" t="s">
        <v>40</v>
      </c>
      <c r="J5" s="61" t="s">
        <v>41</v>
      </c>
      <c r="N5" s="79"/>
    </row>
    <row r="6" spans="1:14" ht="16.5" thickTop="1" thickBot="1" x14ac:dyDescent="0.3">
      <c r="A6" s="70" t="str">
        <f>'Datos básicos'!A66</f>
        <v>País 1</v>
      </c>
      <c r="B6" s="70">
        <f>'Datos básicos'!B66</f>
        <v>0.3</v>
      </c>
      <c r="C6" s="92"/>
      <c r="D6" s="70">
        <f>'Datos básicos'!$B$18</f>
        <v>0.25700000000000001</v>
      </c>
      <c r="E6" s="110">
        <f>'Producción plana-circular'!E6</f>
        <v>0</v>
      </c>
      <c r="F6" s="120" t="e">
        <f>'Producción plana-circular'!F6</f>
        <v>#N/A</v>
      </c>
      <c r="G6" s="102"/>
      <c r="H6" s="102"/>
      <c r="I6" s="42">
        <f>(D6*C6)*(G6*'Datos básicos'!$C$8+H6*'Datos básicos'!$C$10)</f>
        <v>0</v>
      </c>
      <c r="J6" s="42" t="e">
        <f>B6*C6*F6</f>
        <v>#N/A</v>
      </c>
    </row>
    <row r="7" spans="1:14" ht="16.5" thickTop="1" thickBot="1" x14ac:dyDescent="0.3">
      <c r="A7" s="70" t="str">
        <f>'Datos básicos'!A67</f>
        <v>País 2</v>
      </c>
      <c r="B7" s="70">
        <f>'Datos básicos'!B67</f>
        <v>0.3</v>
      </c>
      <c r="C7" s="92"/>
      <c r="D7" s="70">
        <f>'Datos básicos'!$B$18</f>
        <v>0.25700000000000001</v>
      </c>
      <c r="E7" s="110">
        <f>'Producción plana-circular'!E7</f>
        <v>0</v>
      </c>
      <c r="F7" s="120" t="e">
        <f>'Producción plana-circular'!F7</f>
        <v>#N/A</v>
      </c>
      <c r="G7" s="102"/>
      <c r="H7" s="102"/>
      <c r="I7" s="42">
        <f>(D7*C7)*(G7*'Datos básicos'!$C$8+H7*'Datos básicos'!$C$10)</f>
        <v>0</v>
      </c>
      <c r="J7" s="42" t="e">
        <f t="shared" ref="J7:J31" si="0">B7*C7*F7</f>
        <v>#N/A</v>
      </c>
    </row>
    <row r="8" spans="1:14" ht="16.5" thickTop="1" thickBot="1" x14ac:dyDescent="0.3">
      <c r="A8" s="70" t="str">
        <f>'Datos básicos'!A68</f>
        <v>País 3</v>
      </c>
      <c r="B8" s="70">
        <f>'Datos básicos'!B68</f>
        <v>0.3</v>
      </c>
      <c r="C8" s="92"/>
      <c r="D8" s="70">
        <f>'Datos básicos'!$B$18</f>
        <v>0.25700000000000001</v>
      </c>
      <c r="E8" s="110">
        <f>'Producción plana-circular'!E8</f>
        <v>0</v>
      </c>
      <c r="F8" s="120" t="e">
        <f>'Producción plana-circular'!F8</f>
        <v>#N/A</v>
      </c>
      <c r="G8" s="102"/>
      <c r="H8" s="102"/>
      <c r="I8" s="42">
        <f>(D8*C8)*(G8*'Datos básicos'!$C$8+H8*'Datos básicos'!$C$10)</f>
        <v>0</v>
      </c>
      <c r="J8" s="42" t="e">
        <f t="shared" si="0"/>
        <v>#N/A</v>
      </c>
    </row>
    <row r="9" spans="1:14" ht="16.5" thickTop="1" thickBot="1" x14ac:dyDescent="0.3">
      <c r="A9" s="70" t="str">
        <f>'Datos básicos'!A69</f>
        <v>País 4</v>
      </c>
      <c r="B9" s="70">
        <f>'Datos básicos'!B69</f>
        <v>0.3</v>
      </c>
      <c r="C9" s="92"/>
      <c r="D9" s="70">
        <f>'Datos básicos'!$B$18</f>
        <v>0.25700000000000001</v>
      </c>
      <c r="E9" s="110">
        <f>'Producción plana-circular'!E9</f>
        <v>0</v>
      </c>
      <c r="F9" s="120" t="e">
        <f>'Producción plana-circular'!F9</f>
        <v>#N/A</v>
      </c>
      <c r="G9" s="102"/>
      <c r="H9" s="102"/>
      <c r="I9" s="42">
        <f>(D9*C9)*(G9*'Datos básicos'!$C$8+H9*'Datos básicos'!$C$10)</f>
        <v>0</v>
      </c>
      <c r="J9" s="42" t="e">
        <f t="shared" si="0"/>
        <v>#N/A</v>
      </c>
    </row>
    <row r="10" spans="1:14" ht="16.5" thickTop="1" thickBot="1" x14ac:dyDescent="0.3">
      <c r="A10" s="70" t="str">
        <f>'Datos básicos'!A70</f>
        <v>País 5</v>
      </c>
      <c r="B10" s="70">
        <f>'Datos básicos'!B70</f>
        <v>0.3</v>
      </c>
      <c r="C10" s="92"/>
      <c r="D10" s="70">
        <f>'Datos básicos'!$B$18</f>
        <v>0.25700000000000001</v>
      </c>
      <c r="E10" s="110">
        <f>'Producción plana-circular'!E10</f>
        <v>0</v>
      </c>
      <c r="F10" s="120" t="e">
        <f>'Producción plana-circular'!F10</f>
        <v>#N/A</v>
      </c>
      <c r="G10" s="102"/>
      <c r="H10" s="102"/>
      <c r="I10" s="42">
        <f>(D10*C10)*(G10*'Datos básicos'!$C$8+H10*'Datos básicos'!$C$10)</f>
        <v>0</v>
      </c>
      <c r="J10" s="42" t="e">
        <f t="shared" si="0"/>
        <v>#N/A</v>
      </c>
    </row>
    <row r="11" spans="1:14" ht="16.5" thickTop="1" thickBot="1" x14ac:dyDescent="0.3">
      <c r="A11" s="70" t="str">
        <f>'Datos básicos'!A71</f>
        <v>País 6</v>
      </c>
      <c r="B11" s="70">
        <f>'Datos básicos'!B71</f>
        <v>0.3</v>
      </c>
      <c r="C11" s="92"/>
      <c r="D11" s="70">
        <f>'Datos básicos'!$B$18</f>
        <v>0.25700000000000001</v>
      </c>
      <c r="E11" s="110">
        <f>'Producción plana-circular'!E11</f>
        <v>0</v>
      </c>
      <c r="F11" s="120" t="e">
        <f>'Producción plana-circular'!F11</f>
        <v>#N/A</v>
      </c>
      <c r="G11" s="102"/>
      <c r="H11" s="102"/>
      <c r="I11" s="42">
        <f>(D11*C11)*(G11*'Datos básicos'!$C$8+H11*'Datos básicos'!$C$10)</f>
        <v>0</v>
      </c>
      <c r="J11" s="42" t="e">
        <f t="shared" si="0"/>
        <v>#N/A</v>
      </c>
    </row>
    <row r="12" spans="1:14" ht="16.5" thickTop="1" thickBot="1" x14ac:dyDescent="0.3">
      <c r="A12" s="70" t="str">
        <f>'Datos básicos'!A72</f>
        <v>País 7</v>
      </c>
      <c r="B12" s="70">
        <f>'Datos básicos'!B72</f>
        <v>0.3</v>
      </c>
      <c r="C12" s="92"/>
      <c r="D12" s="70">
        <f>'Datos básicos'!$B$18</f>
        <v>0.25700000000000001</v>
      </c>
      <c r="E12" s="110">
        <f>'Producción plana-circular'!E12</f>
        <v>0</v>
      </c>
      <c r="F12" s="120" t="e">
        <f>'Producción plana-circular'!F12</f>
        <v>#N/A</v>
      </c>
      <c r="G12" s="102"/>
      <c r="H12" s="102"/>
      <c r="I12" s="42">
        <f>(D12*C12)*(G12*'Datos básicos'!$C$8+H12*'Datos básicos'!$C$10)</f>
        <v>0</v>
      </c>
      <c r="J12" s="42" t="e">
        <f t="shared" si="0"/>
        <v>#N/A</v>
      </c>
    </row>
    <row r="13" spans="1:14" ht="16.5" thickTop="1" thickBot="1" x14ac:dyDescent="0.3">
      <c r="A13" s="70" t="str">
        <f>'Datos básicos'!A73</f>
        <v>País 8</v>
      </c>
      <c r="B13" s="70">
        <f>'Datos básicos'!B73</f>
        <v>0.3</v>
      </c>
      <c r="C13" s="92"/>
      <c r="D13" s="70">
        <f>'Datos básicos'!$B$18</f>
        <v>0.25700000000000001</v>
      </c>
      <c r="E13" s="110">
        <f>'Producción plana-circular'!E13</f>
        <v>0</v>
      </c>
      <c r="F13" s="120" t="e">
        <f>'Producción plana-circular'!F13</f>
        <v>#N/A</v>
      </c>
      <c r="G13" s="102"/>
      <c r="H13" s="102"/>
      <c r="I13" s="42">
        <f>(D13*C13)*(G13*'Datos básicos'!$C$8+H13*'Datos básicos'!$C$10)</f>
        <v>0</v>
      </c>
      <c r="J13" s="42" t="e">
        <f t="shared" si="0"/>
        <v>#N/A</v>
      </c>
    </row>
    <row r="14" spans="1:14" ht="16.5" thickTop="1" thickBot="1" x14ac:dyDescent="0.3">
      <c r="A14" s="70" t="str">
        <f>'Datos básicos'!A74</f>
        <v>País 9</v>
      </c>
      <c r="B14" s="70">
        <f>'Datos básicos'!B74</f>
        <v>0.3</v>
      </c>
      <c r="C14" s="92"/>
      <c r="D14" s="70">
        <f>'Datos básicos'!$B$18</f>
        <v>0.25700000000000001</v>
      </c>
      <c r="E14" s="110">
        <f>'Producción plana-circular'!E14</f>
        <v>0</v>
      </c>
      <c r="F14" s="120" t="e">
        <f>'Producción plana-circular'!F14</f>
        <v>#N/A</v>
      </c>
      <c r="G14" s="102"/>
      <c r="H14" s="102"/>
      <c r="I14" s="42">
        <f>(D14*C14)*(G14*'Datos básicos'!$C$8+H14*'Datos básicos'!$C$10)</f>
        <v>0</v>
      </c>
      <c r="J14" s="42" t="e">
        <f t="shared" si="0"/>
        <v>#N/A</v>
      </c>
    </row>
    <row r="15" spans="1:14" ht="16.5" thickTop="1" thickBot="1" x14ac:dyDescent="0.3">
      <c r="A15" s="70" t="str">
        <f>'Datos básicos'!A75</f>
        <v>País 10</v>
      </c>
      <c r="B15" s="70">
        <f>'Datos básicos'!B75</f>
        <v>0.3</v>
      </c>
      <c r="C15" s="92"/>
      <c r="D15" s="70">
        <f>'Datos básicos'!$B$18</f>
        <v>0.25700000000000001</v>
      </c>
      <c r="E15" s="110">
        <f>'Producción plana-circular'!E15</f>
        <v>0</v>
      </c>
      <c r="F15" s="120" t="e">
        <f>'Producción plana-circular'!F15</f>
        <v>#N/A</v>
      </c>
      <c r="G15" s="102"/>
      <c r="H15" s="102"/>
      <c r="I15" s="42">
        <f>(D15*C15)*(G15*'Datos básicos'!$C$8+H15*'Datos básicos'!$C$10)</f>
        <v>0</v>
      </c>
      <c r="J15" s="42" t="e">
        <f t="shared" si="0"/>
        <v>#N/A</v>
      </c>
    </row>
    <row r="16" spans="1:14" ht="16.5" thickTop="1" thickBot="1" x14ac:dyDescent="0.3">
      <c r="A16" s="70" t="str">
        <f>'Datos básicos'!A76</f>
        <v>País 11</v>
      </c>
      <c r="B16" s="70">
        <f>'Datos básicos'!B76</f>
        <v>0.3</v>
      </c>
      <c r="C16" s="92"/>
      <c r="D16" s="70">
        <f>'Datos básicos'!$B$18</f>
        <v>0.25700000000000001</v>
      </c>
      <c r="E16" s="110">
        <f>'Producción plana-circular'!E16</f>
        <v>0</v>
      </c>
      <c r="F16" s="120" t="e">
        <f>'Producción plana-circular'!F16</f>
        <v>#N/A</v>
      </c>
      <c r="G16" s="102"/>
      <c r="H16" s="102"/>
      <c r="I16" s="42">
        <f>(D16*C16)*(G16*'Datos básicos'!$C$8+H16*'Datos básicos'!$C$10)</f>
        <v>0</v>
      </c>
      <c r="J16" s="42" t="e">
        <f t="shared" si="0"/>
        <v>#N/A</v>
      </c>
    </row>
    <row r="17" spans="1:11" ht="16.5" thickTop="1" thickBot="1" x14ac:dyDescent="0.3">
      <c r="A17" s="70" t="str">
        <f>'Datos básicos'!A77</f>
        <v>País 12</v>
      </c>
      <c r="B17" s="70">
        <f>'Datos básicos'!B77</f>
        <v>0.3</v>
      </c>
      <c r="C17" s="92"/>
      <c r="D17" s="70">
        <f>'Datos básicos'!$B$18</f>
        <v>0.25700000000000001</v>
      </c>
      <c r="E17" s="110">
        <f>'Producción plana-circular'!E17</f>
        <v>0</v>
      </c>
      <c r="F17" s="120" t="e">
        <f>'Producción plana-circular'!F17</f>
        <v>#N/A</v>
      </c>
      <c r="G17" s="102"/>
      <c r="H17" s="102"/>
      <c r="I17" s="42">
        <f>(D17*C17)*(G17*'Datos básicos'!$C$8+H17*'Datos básicos'!$C$10)</f>
        <v>0</v>
      </c>
      <c r="J17" s="42" t="e">
        <f t="shared" si="0"/>
        <v>#N/A</v>
      </c>
    </row>
    <row r="18" spans="1:11" ht="16.5" thickTop="1" thickBot="1" x14ac:dyDescent="0.3">
      <c r="A18" s="70" t="str">
        <f>'Datos básicos'!A78</f>
        <v>País 13</v>
      </c>
      <c r="B18" s="70">
        <f>'Datos básicos'!B78</f>
        <v>0.3</v>
      </c>
      <c r="C18" s="92"/>
      <c r="D18" s="70">
        <f>'Datos básicos'!$B$18</f>
        <v>0.25700000000000001</v>
      </c>
      <c r="E18" s="110">
        <f>'Producción plana-circular'!E18</f>
        <v>0</v>
      </c>
      <c r="F18" s="120" t="e">
        <f>'Producción plana-circular'!F18</f>
        <v>#N/A</v>
      </c>
      <c r="G18" s="102"/>
      <c r="H18" s="102"/>
      <c r="I18" s="42">
        <f>(D18*C18)*(G18*'Datos básicos'!$C$8+H18*'Datos básicos'!$C$10)</f>
        <v>0</v>
      </c>
      <c r="J18" s="42" t="e">
        <f t="shared" si="0"/>
        <v>#N/A</v>
      </c>
    </row>
    <row r="19" spans="1:11" ht="16.5" thickTop="1" thickBot="1" x14ac:dyDescent="0.3">
      <c r="A19" s="70" t="str">
        <f>'Datos básicos'!A79</f>
        <v>País 14</v>
      </c>
      <c r="B19" s="70">
        <f>'Datos básicos'!B79</f>
        <v>0.3</v>
      </c>
      <c r="C19" s="92"/>
      <c r="D19" s="70">
        <f>'Datos básicos'!$B$18</f>
        <v>0.25700000000000001</v>
      </c>
      <c r="E19" s="110">
        <f>'Producción plana-circular'!E19</f>
        <v>0</v>
      </c>
      <c r="F19" s="120" t="e">
        <f>'Producción plana-circular'!F19</f>
        <v>#N/A</v>
      </c>
      <c r="G19" s="102"/>
      <c r="H19" s="102"/>
      <c r="I19" s="42">
        <f>(D19*C19)*(G19*'Datos básicos'!$C$8+H19*'Datos básicos'!$C$10)</f>
        <v>0</v>
      </c>
      <c r="J19" s="42" t="e">
        <f t="shared" si="0"/>
        <v>#N/A</v>
      </c>
    </row>
    <row r="20" spans="1:11" ht="16.5" thickTop="1" thickBot="1" x14ac:dyDescent="0.3">
      <c r="A20" s="70" t="str">
        <f>'Datos básicos'!A80</f>
        <v>País 15</v>
      </c>
      <c r="B20" s="70">
        <f>'Datos básicos'!B80</f>
        <v>0.3</v>
      </c>
      <c r="C20" s="92"/>
      <c r="D20" s="70">
        <f>'Datos básicos'!$B$18</f>
        <v>0.25700000000000001</v>
      </c>
      <c r="E20" s="110">
        <f>'Producción plana-circular'!E20</f>
        <v>0</v>
      </c>
      <c r="F20" s="120" t="e">
        <f>'Producción plana-circular'!F20</f>
        <v>#N/A</v>
      </c>
      <c r="G20" s="102"/>
      <c r="H20" s="102"/>
      <c r="I20" s="42">
        <f>(D20*C20)*(G20*'Datos básicos'!$C$8+H20*'Datos básicos'!$C$10)</f>
        <v>0</v>
      </c>
      <c r="J20" s="42" t="e">
        <f t="shared" si="0"/>
        <v>#N/A</v>
      </c>
    </row>
    <row r="21" spans="1:11" ht="16.5" thickTop="1" thickBot="1" x14ac:dyDescent="0.3">
      <c r="A21" s="70" t="str">
        <f>'Datos básicos'!A81</f>
        <v>País 16</v>
      </c>
      <c r="B21" s="70">
        <f>'Datos básicos'!B81</f>
        <v>0.3</v>
      </c>
      <c r="C21" s="92"/>
      <c r="D21" s="70">
        <f>'Datos básicos'!$B$18</f>
        <v>0.25700000000000001</v>
      </c>
      <c r="E21" s="110">
        <f>'Producción plana-circular'!E21</f>
        <v>0</v>
      </c>
      <c r="F21" s="120" t="e">
        <f>'Producción plana-circular'!F21</f>
        <v>#N/A</v>
      </c>
      <c r="G21" s="102"/>
      <c r="H21" s="102"/>
      <c r="I21" s="42">
        <f>(D21*C21)*(G21*'Datos básicos'!$C$8+H21*'Datos básicos'!$C$10)</f>
        <v>0</v>
      </c>
      <c r="J21" s="42" t="e">
        <f t="shared" si="0"/>
        <v>#N/A</v>
      </c>
    </row>
    <row r="22" spans="1:11" ht="16.5" thickTop="1" thickBot="1" x14ac:dyDescent="0.3">
      <c r="A22" s="70" t="str">
        <f>'Datos básicos'!A82</f>
        <v>País 17</v>
      </c>
      <c r="B22" s="70">
        <f>'Datos básicos'!B82</f>
        <v>0.3</v>
      </c>
      <c r="C22" s="92"/>
      <c r="D22" s="70">
        <f>'Datos básicos'!$B$18</f>
        <v>0.25700000000000001</v>
      </c>
      <c r="E22" s="110">
        <f>'Producción plana-circular'!E22</f>
        <v>0</v>
      </c>
      <c r="F22" s="120" t="e">
        <f>'Producción plana-circular'!F22</f>
        <v>#N/A</v>
      </c>
      <c r="G22" s="102"/>
      <c r="H22" s="102"/>
      <c r="I22" s="42">
        <f>(D22*C22)*(G22*'Datos básicos'!$C$8+H22*'Datos básicos'!$C$10)</f>
        <v>0</v>
      </c>
      <c r="J22" s="42" t="e">
        <f t="shared" si="0"/>
        <v>#N/A</v>
      </c>
    </row>
    <row r="23" spans="1:11" ht="16.5" thickTop="1" thickBot="1" x14ac:dyDescent="0.3">
      <c r="A23" s="70" t="str">
        <f>'Datos básicos'!A83</f>
        <v>País 18</v>
      </c>
      <c r="B23" s="70">
        <f>'Datos básicos'!B83</f>
        <v>0.3</v>
      </c>
      <c r="C23" s="92"/>
      <c r="D23" s="70">
        <f>'Datos básicos'!$B$18</f>
        <v>0.25700000000000001</v>
      </c>
      <c r="E23" s="110">
        <f>'Producción plana-circular'!E23</f>
        <v>0</v>
      </c>
      <c r="F23" s="120" t="e">
        <f>'Producción plana-circular'!F23</f>
        <v>#N/A</v>
      </c>
      <c r="G23" s="102"/>
      <c r="H23" s="102"/>
      <c r="I23" s="42">
        <f>(D23*C23)*(G23*'Datos básicos'!$C$8+H23*'Datos básicos'!$C$10)</f>
        <v>0</v>
      </c>
      <c r="J23" s="42" t="e">
        <f t="shared" si="0"/>
        <v>#N/A</v>
      </c>
    </row>
    <row r="24" spans="1:11" ht="16.5" thickTop="1" thickBot="1" x14ac:dyDescent="0.3">
      <c r="A24" s="70" t="str">
        <f>'Datos básicos'!A84</f>
        <v>País 19</v>
      </c>
      <c r="B24" s="70">
        <f>'Datos básicos'!B84</f>
        <v>0.3</v>
      </c>
      <c r="C24" s="92"/>
      <c r="D24" s="70">
        <f>'Datos básicos'!$B$18</f>
        <v>0.25700000000000001</v>
      </c>
      <c r="E24" s="110">
        <f>'Producción plana-circular'!E24</f>
        <v>0</v>
      </c>
      <c r="F24" s="120" t="e">
        <f>'Producción plana-circular'!F24</f>
        <v>#N/A</v>
      </c>
      <c r="G24" s="102"/>
      <c r="H24" s="102"/>
      <c r="I24" s="42">
        <f>(D24*C24)*(G24*'Datos básicos'!$C$8+H24*'Datos básicos'!$C$10)</f>
        <v>0</v>
      </c>
      <c r="J24" s="42" t="e">
        <f t="shared" si="0"/>
        <v>#N/A</v>
      </c>
    </row>
    <row r="25" spans="1:11" ht="16.5" thickTop="1" thickBot="1" x14ac:dyDescent="0.3">
      <c r="A25" s="70" t="str">
        <f>'Datos básicos'!A85</f>
        <v>País 20</v>
      </c>
      <c r="B25" s="70">
        <f>'Datos básicos'!B85</f>
        <v>0.3</v>
      </c>
      <c r="C25" s="92"/>
      <c r="D25" s="70">
        <f>'Datos básicos'!$B$18</f>
        <v>0.25700000000000001</v>
      </c>
      <c r="E25" s="110">
        <f>'Producción plana-circular'!E25</f>
        <v>0</v>
      </c>
      <c r="F25" s="120" t="e">
        <f>'Producción plana-circular'!F25</f>
        <v>#N/A</v>
      </c>
      <c r="G25" s="102"/>
      <c r="H25" s="102"/>
      <c r="I25" s="42">
        <f>(D25*C25)*(G25*'Datos básicos'!$C$8+H25*'Datos básicos'!$C$10)</f>
        <v>0</v>
      </c>
      <c r="J25" s="42" t="e">
        <f t="shared" si="0"/>
        <v>#N/A</v>
      </c>
    </row>
    <row r="26" spans="1:11" ht="16.5" thickTop="1" thickBot="1" x14ac:dyDescent="0.3">
      <c r="A26" s="70" t="str">
        <f>'Datos básicos'!A86</f>
        <v>País 21</v>
      </c>
      <c r="B26" s="70">
        <f>'Datos básicos'!B86</f>
        <v>0.3</v>
      </c>
      <c r="C26" s="92"/>
      <c r="D26" s="70">
        <f>'Datos básicos'!$B$18</f>
        <v>0.25700000000000001</v>
      </c>
      <c r="E26" s="110">
        <f>'Producción plana-circular'!E26</f>
        <v>0</v>
      </c>
      <c r="F26" s="120" t="e">
        <f>'Producción plana-circular'!F26</f>
        <v>#N/A</v>
      </c>
      <c r="G26" s="102"/>
      <c r="H26" s="102"/>
      <c r="I26" s="42">
        <f>(D26*C26)*(G26*'Datos básicos'!$C$8+H26*'Datos básicos'!$C$10)</f>
        <v>0</v>
      </c>
      <c r="J26" s="42" t="e">
        <f t="shared" si="0"/>
        <v>#N/A</v>
      </c>
    </row>
    <row r="27" spans="1:11" ht="16.5" thickTop="1" thickBot="1" x14ac:dyDescent="0.3">
      <c r="A27" s="70" t="str">
        <f>'Datos básicos'!A87</f>
        <v>País 22</v>
      </c>
      <c r="B27" s="70">
        <f>'Datos básicos'!B87</f>
        <v>0.3</v>
      </c>
      <c r="C27" s="92"/>
      <c r="D27" s="70">
        <f>'Datos básicos'!$B$18</f>
        <v>0.25700000000000001</v>
      </c>
      <c r="E27" s="110">
        <f>'Producción plana-circular'!E27</f>
        <v>0</v>
      </c>
      <c r="F27" s="120" t="e">
        <f>'Producción plana-circular'!F27</f>
        <v>#N/A</v>
      </c>
      <c r="G27" s="102"/>
      <c r="H27" s="102"/>
      <c r="I27" s="42">
        <f>(D27*C27)*(G27*'Datos básicos'!$C$8+H27*'Datos básicos'!$C$10)</f>
        <v>0</v>
      </c>
      <c r="J27" s="42" t="e">
        <f t="shared" si="0"/>
        <v>#N/A</v>
      </c>
    </row>
    <row r="28" spans="1:11" ht="16.5" thickTop="1" thickBot="1" x14ac:dyDescent="0.3">
      <c r="A28" s="70" t="str">
        <f>'Datos básicos'!A88</f>
        <v>País 23</v>
      </c>
      <c r="B28" s="70">
        <f>'Datos básicos'!B88</f>
        <v>0.3</v>
      </c>
      <c r="C28" s="92"/>
      <c r="D28" s="70">
        <f>'Datos básicos'!$B$18</f>
        <v>0.25700000000000001</v>
      </c>
      <c r="E28" s="110">
        <f>'Producción plana-circular'!E28</f>
        <v>0</v>
      </c>
      <c r="F28" s="120" t="e">
        <f>'Producción plana-circular'!F28</f>
        <v>#N/A</v>
      </c>
      <c r="G28" s="102"/>
      <c r="H28" s="102"/>
      <c r="I28" s="42">
        <f>(D28*C28)*(G28*'Datos básicos'!$C$8+H28*'Datos básicos'!$C$10)</f>
        <v>0</v>
      </c>
      <c r="J28" s="42" t="e">
        <f t="shared" si="0"/>
        <v>#N/A</v>
      </c>
    </row>
    <row r="29" spans="1:11" ht="16.5" thickTop="1" thickBot="1" x14ac:dyDescent="0.3">
      <c r="A29" s="70" t="str">
        <f>'Datos básicos'!A89</f>
        <v>País 24</v>
      </c>
      <c r="B29" s="70">
        <f>'Datos básicos'!B89</f>
        <v>0.3</v>
      </c>
      <c r="C29" s="92"/>
      <c r="D29" s="70">
        <f>'Datos básicos'!$B$18</f>
        <v>0.25700000000000001</v>
      </c>
      <c r="E29" s="110">
        <f>'Producción plana-circular'!E29</f>
        <v>0</v>
      </c>
      <c r="F29" s="120" t="e">
        <f>'Producción plana-circular'!F29</f>
        <v>#N/A</v>
      </c>
      <c r="G29" s="102"/>
      <c r="H29" s="102"/>
      <c r="I29" s="42">
        <f>(D29*C29)*(G29*'Datos básicos'!$C$8+H29*'Datos básicos'!$C$10)</f>
        <v>0</v>
      </c>
      <c r="J29" s="42" t="e">
        <f t="shared" si="0"/>
        <v>#N/A</v>
      </c>
    </row>
    <row r="30" spans="1:11" ht="16.5" thickTop="1" thickBot="1" x14ac:dyDescent="0.3">
      <c r="A30" s="70" t="str">
        <f>'Datos básicos'!A90</f>
        <v>País 25</v>
      </c>
      <c r="B30" s="70">
        <f>'Datos básicos'!B90</f>
        <v>0.3</v>
      </c>
      <c r="C30" s="92"/>
      <c r="D30" s="70">
        <f>'Datos básicos'!$B$18</f>
        <v>0.25700000000000001</v>
      </c>
      <c r="E30" s="110">
        <f>'Producción plana-circular'!E30</f>
        <v>0</v>
      </c>
      <c r="F30" s="120" t="e">
        <f>'Producción plana-circular'!F30</f>
        <v>#N/A</v>
      </c>
      <c r="G30" s="102"/>
      <c r="H30" s="102"/>
      <c r="I30" s="42">
        <f>(D30*C30)*(G30*'Datos básicos'!$C$8+H30*'Datos básicos'!$C$10)</f>
        <v>0</v>
      </c>
      <c r="J30" s="42" t="e">
        <f t="shared" si="0"/>
        <v>#N/A</v>
      </c>
    </row>
    <row r="31" spans="1:11" ht="16.5" thickTop="1" thickBot="1" x14ac:dyDescent="0.3">
      <c r="A31" s="70" t="str">
        <f>'Datos básicos'!A91</f>
        <v>País 26</v>
      </c>
      <c r="B31" s="70">
        <f>LOOKUP(A31,'Datos básicos'!$A$66:$B$91)</f>
        <v>0.3</v>
      </c>
      <c r="C31" s="92"/>
      <c r="D31" s="70">
        <f>'Datos básicos'!$B$18</f>
        <v>0.25700000000000001</v>
      </c>
      <c r="E31" s="110">
        <f>'Producción plana-circular'!E31</f>
        <v>0</v>
      </c>
      <c r="F31" s="120" t="e">
        <f>'Producción plana-circular'!F31</f>
        <v>#N/A</v>
      </c>
      <c r="G31" s="102"/>
      <c r="H31" s="102"/>
      <c r="I31" s="42">
        <f>(D31*C31)*(G31*'Datos básicos'!$C$8+H31*'Datos básicos'!$C$10)</f>
        <v>0</v>
      </c>
      <c r="J31" s="42" t="e">
        <f t="shared" si="0"/>
        <v>#N/A</v>
      </c>
    </row>
    <row r="32" spans="1:11" ht="15.75" thickTop="1" x14ac:dyDescent="0.25">
      <c r="A32" s="6" t="s">
        <v>4</v>
      </c>
      <c r="B32" s="34"/>
      <c r="C32" s="34">
        <f>SUM(C6:C31)</f>
        <v>0</v>
      </c>
      <c r="D32" s="34"/>
      <c r="E32" s="34"/>
      <c r="F32" s="121"/>
      <c r="G32" s="34"/>
      <c r="H32" s="34"/>
      <c r="I32" s="34">
        <f>SUM(I6:I31)</f>
        <v>0</v>
      </c>
      <c r="J32" s="34" t="e">
        <f>SUM(J6:J31)</f>
        <v>#N/A</v>
      </c>
      <c r="K32" s="2"/>
    </row>
    <row r="33" spans="5:11" x14ac:dyDescent="0.25">
      <c r="E33" s="55"/>
      <c r="F33" s="1"/>
      <c r="G33" s="56"/>
      <c r="H33" s="1"/>
      <c r="I33" s="55"/>
      <c r="J33" s="55"/>
      <c r="K33" s="55"/>
    </row>
    <row r="34" spans="5:11" x14ac:dyDescent="0.25">
      <c r="E34" s="55"/>
      <c r="F34" s="1"/>
      <c r="G34" s="56"/>
      <c r="H34" s="1"/>
      <c r="I34" s="55"/>
      <c r="J34" s="55"/>
      <c r="K34" s="55"/>
    </row>
    <row r="35" spans="5:11" x14ac:dyDescent="0.25">
      <c r="E35" s="55"/>
      <c r="F35" s="1"/>
      <c r="G35" s="56"/>
      <c r="H35" s="1"/>
      <c r="I35" s="55"/>
      <c r="J35" s="55"/>
      <c r="K35" s="55"/>
    </row>
    <row r="36" spans="5:11" x14ac:dyDescent="0.25">
      <c r="E36" s="55"/>
      <c r="F36" s="1"/>
      <c r="G36" s="56"/>
      <c r="H36" s="1"/>
      <c r="I36" s="55"/>
      <c r="J36" s="55"/>
      <c r="K36" s="55"/>
    </row>
    <row r="37" spans="5:11" x14ac:dyDescent="0.25">
      <c r="E37" s="55"/>
      <c r="F37" s="1"/>
      <c r="G37" s="56"/>
      <c r="H37" s="1"/>
      <c r="I37" s="55"/>
      <c r="J37" s="55"/>
      <c r="K37" s="55"/>
    </row>
    <row r="38" spans="5:11" x14ac:dyDescent="0.25">
      <c r="E38" s="55"/>
      <c r="F38" s="1"/>
      <c r="G38" s="56"/>
      <c r="H38" s="1"/>
      <c r="I38" s="55"/>
      <c r="J38" s="55"/>
      <c r="K38" s="55"/>
    </row>
    <row r="39" spans="5:11" x14ac:dyDescent="0.25">
      <c r="E39" s="55"/>
      <c r="F39" s="1"/>
      <c r="G39" s="56"/>
      <c r="H39" s="1"/>
      <c r="I39" s="55"/>
      <c r="J39" s="55"/>
      <c r="K39" s="55"/>
    </row>
    <row r="40" spans="5:11" x14ac:dyDescent="0.25">
      <c r="E40" s="55"/>
      <c r="F40" s="1"/>
      <c r="G40" s="1"/>
      <c r="H40" s="1"/>
      <c r="I40" s="55"/>
      <c r="J40" s="55"/>
      <c r="K40" s="55"/>
    </row>
    <row r="41" spans="5:11" x14ac:dyDescent="0.25">
      <c r="E41" s="55"/>
      <c r="F41" s="1"/>
      <c r="G41" s="1"/>
      <c r="H41" s="1"/>
      <c r="I41" s="55"/>
      <c r="J41" s="55"/>
      <c r="K41" s="55"/>
    </row>
    <row r="42" spans="5:11" x14ac:dyDescent="0.25">
      <c r="E42" s="55"/>
      <c r="F42" s="55"/>
      <c r="G42" s="55"/>
      <c r="H42" s="55"/>
      <c r="I42" s="55"/>
      <c r="J42" s="55"/>
      <c r="K42" s="55"/>
    </row>
  </sheetData>
  <sheetProtection password="C7F0" sheet="1"/>
  <mergeCells count="4">
    <mergeCell ref="A1:F1"/>
    <mergeCell ref="A2:B2"/>
    <mergeCell ref="C2:F2"/>
    <mergeCell ref="G1:H1"/>
  </mergeCells>
  <phoneticPr fontId="14" type="noConversion"/>
  <dataValidations count="1">
    <dataValidation allowBlank="1" showDropDown="1" showInputMessage="1" showErrorMessage="1" sqref="E6:E31"/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K32"/>
  <sheetViews>
    <sheetView zoomScale="75" zoomScaleNormal="75" workbookViewId="0">
      <selection activeCell="I31" sqref="I31"/>
    </sheetView>
  </sheetViews>
  <sheetFormatPr baseColWidth="10" defaultRowHeight="15" x14ac:dyDescent="0.25"/>
  <cols>
    <col min="1" max="1" width="22.140625" customWidth="1"/>
    <col min="2" max="2" width="13.7109375" customWidth="1"/>
    <col min="5" max="5" width="24.85546875" customWidth="1"/>
    <col min="6" max="6" width="15.42578125" customWidth="1"/>
    <col min="9" max="9" width="11.7109375" bestFit="1" customWidth="1"/>
  </cols>
  <sheetData>
    <row r="1" spans="1:10" ht="80.25" customHeight="1" thickTop="1" thickBot="1" x14ac:dyDescent="0.3">
      <c r="A1" s="175" t="s">
        <v>93</v>
      </c>
      <c r="B1" s="176"/>
      <c r="C1" s="177"/>
      <c r="D1" s="177"/>
      <c r="E1" s="177"/>
      <c r="F1" s="178"/>
      <c r="G1" s="180" t="s">
        <v>71</v>
      </c>
      <c r="H1" s="167"/>
    </row>
    <row r="2" spans="1:10" ht="22.5" thickTop="1" thickBot="1" x14ac:dyDescent="0.4">
      <c r="A2" s="144" t="s">
        <v>5</v>
      </c>
      <c r="B2" s="145"/>
      <c r="C2" s="164"/>
      <c r="D2" s="179"/>
      <c r="E2" s="179"/>
      <c r="F2" s="165"/>
      <c r="G2" s="96"/>
    </row>
    <row r="4" spans="1:10" x14ac:dyDescent="0.25">
      <c r="A4" s="101" t="s">
        <v>3</v>
      </c>
      <c r="B4" s="7"/>
      <c r="C4" s="7"/>
      <c r="D4" s="7"/>
      <c r="E4" s="7"/>
      <c r="F4" s="57"/>
      <c r="G4" s="57"/>
      <c r="H4" s="1"/>
      <c r="I4" s="1"/>
      <c r="J4" s="1"/>
    </row>
    <row r="5" spans="1:10" ht="45.75" thickBot="1" x14ac:dyDescent="0.3">
      <c r="A5" s="61" t="s">
        <v>0</v>
      </c>
      <c r="B5" s="61" t="s">
        <v>37</v>
      </c>
      <c r="C5" s="61" t="s">
        <v>38</v>
      </c>
      <c r="D5" s="61" t="s">
        <v>29</v>
      </c>
      <c r="E5" s="61" t="s">
        <v>90</v>
      </c>
      <c r="F5" s="61" t="s">
        <v>39</v>
      </c>
      <c r="G5" s="61" t="s">
        <v>26</v>
      </c>
      <c r="H5" s="61" t="s">
        <v>109</v>
      </c>
      <c r="I5" s="61" t="s">
        <v>40</v>
      </c>
      <c r="J5" s="61" t="s">
        <v>96</v>
      </c>
    </row>
    <row r="6" spans="1:10" ht="16.5" thickTop="1" thickBot="1" x14ac:dyDescent="0.3">
      <c r="A6" s="70" t="str">
        <f>'Datos básicos'!A66</f>
        <v>País 1</v>
      </c>
      <c r="B6" s="70">
        <f>'Datos básicos'!B66</f>
        <v>0.3</v>
      </c>
      <c r="C6" s="92"/>
      <c r="D6" s="70">
        <f>'Datos básicos'!$B$19</f>
        <v>0.50800000000000001</v>
      </c>
      <c r="E6" s="110">
        <f>'Producción plana-circular'!E6</f>
        <v>0</v>
      </c>
      <c r="F6" s="120" t="e">
        <f>'Producción plana-circular'!F6</f>
        <v>#N/A</v>
      </c>
      <c r="G6" s="102"/>
      <c r="H6" s="102"/>
      <c r="I6" s="107">
        <f>(D6*C6)*(G6*'Datos básicos'!$C$8+H6*'Datos básicos'!$C$10)</f>
        <v>0</v>
      </c>
      <c r="J6" s="107" t="e">
        <f t="shared" ref="J6:J31" si="0">B6*C6*F6</f>
        <v>#N/A</v>
      </c>
    </row>
    <row r="7" spans="1:10" ht="16.5" thickTop="1" thickBot="1" x14ac:dyDescent="0.3">
      <c r="A7" s="70" t="str">
        <f>'Datos básicos'!A67</f>
        <v>País 2</v>
      </c>
      <c r="B7" s="70">
        <f>'Datos básicos'!B67</f>
        <v>0.3</v>
      </c>
      <c r="C7" s="92"/>
      <c r="D7" s="70">
        <f>'Datos básicos'!$B$19</f>
        <v>0.50800000000000001</v>
      </c>
      <c r="E7" s="110">
        <f>'Producción plana-circular'!E7</f>
        <v>0</v>
      </c>
      <c r="F7" s="120" t="e">
        <f>'Producción plana-circular'!F7</f>
        <v>#N/A</v>
      </c>
      <c r="G7" s="102"/>
      <c r="H7" s="102"/>
      <c r="I7" s="107">
        <f>(D7*C7)*(G7*'Datos básicos'!$C$8+H7*'Datos básicos'!$C$10)</f>
        <v>0</v>
      </c>
      <c r="J7" s="107" t="e">
        <f t="shared" si="0"/>
        <v>#N/A</v>
      </c>
    </row>
    <row r="8" spans="1:10" ht="16.5" thickTop="1" thickBot="1" x14ac:dyDescent="0.3">
      <c r="A8" s="70" t="str">
        <f>'Datos básicos'!A68</f>
        <v>País 3</v>
      </c>
      <c r="B8" s="70">
        <f>'Datos básicos'!B68</f>
        <v>0.3</v>
      </c>
      <c r="C8" s="92"/>
      <c r="D8" s="70">
        <f>'Datos básicos'!$B$19</f>
        <v>0.50800000000000001</v>
      </c>
      <c r="E8" s="110">
        <f>'Producción plana-circular'!E8</f>
        <v>0</v>
      </c>
      <c r="F8" s="120" t="e">
        <f>'Producción plana-circular'!F8</f>
        <v>#N/A</v>
      </c>
      <c r="G8" s="102"/>
      <c r="H8" s="102"/>
      <c r="I8" s="107">
        <f>(D8*C8)*(G8*'Datos básicos'!$C$8+H8*'Datos básicos'!$C$10)</f>
        <v>0</v>
      </c>
      <c r="J8" s="107" t="e">
        <f t="shared" si="0"/>
        <v>#N/A</v>
      </c>
    </row>
    <row r="9" spans="1:10" ht="16.5" thickTop="1" thickBot="1" x14ac:dyDescent="0.3">
      <c r="A9" s="70" t="str">
        <f>'Datos básicos'!A69</f>
        <v>País 4</v>
      </c>
      <c r="B9" s="70">
        <f>'Datos básicos'!B69</f>
        <v>0.3</v>
      </c>
      <c r="C9" s="92"/>
      <c r="D9" s="70">
        <f>'Datos básicos'!$B$19</f>
        <v>0.50800000000000001</v>
      </c>
      <c r="E9" s="110">
        <f>'Producción plana-circular'!E9</f>
        <v>0</v>
      </c>
      <c r="F9" s="120" t="e">
        <f>'Producción plana-circular'!F9</f>
        <v>#N/A</v>
      </c>
      <c r="G9" s="102"/>
      <c r="H9" s="102"/>
      <c r="I9" s="107">
        <f>(D9*C9)*(G9*'Datos básicos'!$C$8+H9*'Datos básicos'!$C$10)</f>
        <v>0</v>
      </c>
      <c r="J9" s="107" t="e">
        <f t="shared" si="0"/>
        <v>#N/A</v>
      </c>
    </row>
    <row r="10" spans="1:10" ht="16.5" thickTop="1" thickBot="1" x14ac:dyDescent="0.3">
      <c r="A10" s="70" t="str">
        <f>'Datos básicos'!A70</f>
        <v>País 5</v>
      </c>
      <c r="B10" s="70">
        <f>'Datos básicos'!B70</f>
        <v>0.3</v>
      </c>
      <c r="C10" s="92"/>
      <c r="D10" s="70">
        <f>'Datos básicos'!$B$19</f>
        <v>0.50800000000000001</v>
      </c>
      <c r="E10" s="110">
        <f>'Producción plana-circular'!E10</f>
        <v>0</v>
      </c>
      <c r="F10" s="120" t="e">
        <f>'Producción plana-circular'!F10</f>
        <v>#N/A</v>
      </c>
      <c r="G10" s="102"/>
      <c r="H10" s="102"/>
      <c r="I10" s="107">
        <f>(D10*C10)*(G10*'Datos básicos'!$C$8+H10*'Datos básicos'!$C$10)</f>
        <v>0</v>
      </c>
      <c r="J10" s="107" t="e">
        <f t="shared" si="0"/>
        <v>#N/A</v>
      </c>
    </row>
    <row r="11" spans="1:10" ht="16.5" thickTop="1" thickBot="1" x14ac:dyDescent="0.3">
      <c r="A11" s="70" t="str">
        <f>'Datos básicos'!A71</f>
        <v>País 6</v>
      </c>
      <c r="B11" s="70">
        <f>'Datos básicos'!B71</f>
        <v>0.3</v>
      </c>
      <c r="C11" s="92"/>
      <c r="D11" s="70">
        <f>'Datos básicos'!$B$19</f>
        <v>0.50800000000000001</v>
      </c>
      <c r="E11" s="110">
        <f>'Producción plana-circular'!E11</f>
        <v>0</v>
      </c>
      <c r="F11" s="120" t="e">
        <f>'Producción plana-circular'!F11</f>
        <v>#N/A</v>
      </c>
      <c r="G11" s="102"/>
      <c r="H11" s="102"/>
      <c r="I11" s="107">
        <f>(D11*C11)*(G11*'Datos básicos'!$C$8+H11*'Datos básicos'!$C$10)</f>
        <v>0</v>
      </c>
      <c r="J11" s="107" t="e">
        <f t="shared" si="0"/>
        <v>#N/A</v>
      </c>
    </row>
    <row r="12" spans="1:10" ht="16.5" thickTop="1" thickBot="1" x14ac:dyDescent="0.3">
      <c r="A12" s="70" t="str">
        <f>'Datos básicos'!A72</f>
        <v>País 7</v>
      </c>
      <c r="B12" s="70">
        <f>'Datos básicos'!B72</f>
        <v>0.3</v>
      </c>
      <c r="C12" s="92"/>
      <c r="D12" s="70">
        <f>'Datos básicos'!$B$19</f>
        <v>0.50800000000000001</v>
      </c>
      <c r="E12" s="110">
        <f>'Producción plana-circular'!E12</f>
        <v>0</v>
      </c>
      <c r="F12" s="120" t="e">
        <f>'Producción plana-circular'!F12</f>
        <v>#N/A</v>
      </c>
      <c r="G12" s="102"/>
      <c r="H12" s="102"/>
      <c r="I12" s="107">
        <f>(D12*C12)*(G12*'Datos básicos'!$C$8+H12*'Datos básicos'!$C$10)</f>
        <v>0</v>
      </c>
      <c r="J12" s="107" t="e">
        <f t="shared" si="0"/>
        <v>#N/A</v>
      </c>
    </row>
    <row r="13" spans="1:10" ht="16.5" thickTop="1" thickBot="1" x14ac:dyDescent="0.3">
      <c r="A13" s="70" t="str">
        <f>'Datos básicos'!A73</f>
        <v>País 8</v>
      </c>
      <c r="B13" s="70">
        <f>'Datos básicos'!B73</f>
        <v>0.3</v>
      </c>
      <c r="C13" s="92"/>
      <c r="D13" s="70">
        <f>'Datos básicos'!$B$19</f>
        <v>0.50800000000000001</v>
      </c>
      <c r="E13" s="110">
        <f>'Producción plana-circular'!E13</f>
        <v>0</v>
      </c>
      <c r="F13" s="120" t="e">
        <f>'Producción plana-circular'!F13</f>
        <v>#N/A</v>
      </c>
      <c r="G13" s="102"/>
      <c r="H13" s="102"/>
      <c r="I13" s="107">
        <f>(D13*C13)*(G13*'Datos básicos'!$C$8+H13*'Datos básicos'!$C$10)</f>
        <v>0</v>
      </c>
      <c r="J13" s="107" t="e">
        <f t="shared" si="0"/>
        <v>#N/A</v>
      </c>
    </row>
    <row r="14" spans="1:10" ht="16.5" thickTop="1" thickBot="1" x14ac:dyDescent="0.3">
      <c r="A14" s="70" t="str">
        <f>'Datos básicos'!A74</f>
        <v>País 9</v>
      </c>
      <c r="B14" s="70">
        <f>'Datos básicos'!B74</f>
        <v>0.3</v>
      </c>
      <c r="C14" s="92"/>
      <c r="D14" s="70">
        <f>'Datos básicos'!$B$19</f>
        <v>0.50800000000000001</v>
      </c>
      <c r="E14" s="110">
        <f>'Producción plana-circular'!E14</f>
        <v>0</v>
      </c>
      <c r="F14" s="120" t="e">
        <f>'Producción plana-circular'!F14</f>
        <v>#N/A</v>
      </c>
      <c r="G14" s="102"/>
      <c r="H14" s="102"/>
      <c r="I14" s="107">
        <f>(D14*C14)*(G14*'Datos básicos'!$C$8+H14*'Datos básicos'!$C$10)</f>
        <v>0</v>
      </c>
      <c r="J14" s="107" t="e">
        <f t="shared" si="0"/>
        <v>#N/A</v>
      </c>
    </row>
    <row r="15" spans="1:10" ht="16.5" thickTop="1" thickBot="1" x14ac:dyDescent="0.3">
      <c r="A15" s="70" t="str">
        <f>'Datos básicos'!A75</f>
        <v>País 10</v>
      </c>
      <c r="B15" s="70">
        <f>'Datos básicos'!B75</f>
        <v>0.3</v>
      </c>
      <c r="C15" s="92"/>
      <c r="D15" s="70">
        <f>'Datos básicos'!$B$19</f>
        <v>0.50800000000000001</v>
      </c>
      <c r="E15" s="110">
        <f>'Producción plana-circular'!E15</f>
        <v>0</v>
      </c>
      <c r="F15" s="120" t="e">
        <f>'Producción plana-circular'!F15</f>
        <v>#N/A</v>
      </c>
      <c r="G15" s="102"/>
      <c r="H15" s="102"/>
      <c r="I15" s="107">
        <f>(D15*C15)*(G15*'Datos básicos'!$C$8+H15*'Datos básicos'!$C$10)</f>
        <v>0</v>
      </c>
      <c r="J15" s="107" t="e">
        <f t="shared" si="0"/>
        <v>#N/A</v>
      </c>
    </row>
    <row r="16" spans="1:10" ht="16.5" thickTop="1" thickBot="1" x14ac:dyDescent="0.3">
      <c r="A16" s="70" t="str">
        <f>'Datos básicos'!A76</f>
        <v>País 11</v>
      </c>
      <c r="B16" s="70">
        <f>'Datos básicos'!B76</f>
        <v>0.3</v>
      </c>
      <c r="C16" s="92"/>
      <c r="D16" s="70">
        <f>'Datos básicos'!$B$19</f>
        <v>0.50800000000000001</v>
      </c>
      <c r="E16" s="110">
        <f>'Producción plana-circular'!E16</f>
        <v>0</v>
      </c>
      <c r="F16" s="120" t="e">
        <f>'Producción plana-circular'!F16</f>
        <v>#N/A</v>
      </c>
      <c r="G16" s="102"/>
      <c r="H16" s="102"/>
      <c r="I16" s="107">
        <f>(D16*C16)*(G16*'Datos básicos'!$C$8+H16*'Datos básicos'!$C$10)</f>
        <v>0</v>
      </c>
      <c r="J16" s="107" t="e">
        <f t="shared" si="0"/>
        <v>#N/A</v>
      </c>
    </row>
    <row r="17" spans="1:11" ht="16.5" thickTop="1" thickBot="1" x14ac:dyDescent="0.3">
      <c r="A17" s="70" t="str">
        <f>'Datos básicos'!A77</f>
        <v>País 12</v>
      </c>
      <c r="B17" s="70">
        <f>'Datos básicos'!B77</f>
        <v>0.3</v>
      </c>
      <c r="C17" s="92"/>
      <c r="D17" s="70">
        <f>'Datos básicos'!$B$19</f>
        <v>0.50800000000000001</v>
      </c>
      <c r="E17" s="110">
        <f>'Producción plana-circular'!E17</f>
        <v>0</v>
      </c>
      <c r="F17" s="120" t="e">
        <f>'Producción plana-circular'!F17</f>
        <v>#N/A</v>
      </c>
      <c r="G17" s="102"/>
      <c r="H17" s="102"/>
      <c r="I17" s="107">
        <f>(D17*C17)*(G17*'Datos básicos'!$C$8+H17*'Datos básicos'!$C$10)</f>
        <v>0</v>
      </c>
      <c r="J17" s="107" t="e">
        <f t="shared" si="0"/>
        <v>#N/A</v>
      </c>
    </row>
    <row r="18" spans="1:11" ht="16.5" thickTop="1" thickBot="1" x14ac:dyDescent="0.3">
      <c r="A18" s="70" t="str">
        <f>'Datos básicos'!A78</f>
        <v>País 13</v>
      </c>
      <c r="B18" s="70">
        <f>'Datos básicos'!B78</f>
        <v>0.3</v>
      </c>
      <c r="C18" s="92"/>
      <c r="D18" s="70">
        <f>'Datos básicos'!$B$19</f>
        <v>0.50800000000000001</v>
      </c>
      <c r="E18" s="110">
        <f>'Producción plana-circular'!E18</f>
        <v>0</v>
      </c>
      <c r="F18" s="120" t="e">
        <f>'Producción plana-circular'!F18</f>
        <v>#N/A</v>
      </c>
      <c r="G18" s="102"/>
      <c r="H18" s="102"/>
      <c r="I18" s="107">
        <f>(D18*C18)*(G18*'Datos básicos'!$C$8+H18*'Datos básicos'!$C$10)</f>
        <v>0</v>
      </c>
      <c r="J18" s="107" t="e">
        <f t="shared" si="0"/>
        <v>#N/A</v>
      </c>
    </row>
    <row r="19" spans="1:11" ht="16.5" thickTop="1" thickBot="1" x14ac:dyDescent="0.3">
      <c r="A19" s="70" t="str">
        <f>'Datos básicos'!A79</f>
        <v>País 14</v>
      </c>
      <c r="B19" s="70">
        <f>'Datos básicos'!B79</f>
        <v>0.3</v>
      </c>
      <c r="C19" s="92"/>
      <c r="D19" s="70">
        <f>'Datos básicos'!$B$19</f>
        <v>0.50800000000000001</v>
      </c>
      <c r="E19" s="110">
        <f>'Producción plana-circular'!E19</f>
        <v>0</v>
      </c>
      <c r="F19" s="120" t="e">
        <f>'Producción plana-circular'!F19</f>
        <v>#N/A</v>
      </c>
      <c r="G19" s="102"/>
      <c r="H19" s="102"/>
      <c r="I19" s="107">
        <f>(D19*C19)*(G19*'Datos básicos'!$C$8+H19*'Datos básicos'!$C$10)</f>
        <v>0</v>
      </c>
      <c r="J19" s="107" t="e">
        <f t="shared" si="0"/>
        <v>#N/A</v>
      </c>
    </row>
    <row r="20" spans="1:11" ht="16.5" thickTop="1" thickBot="1" x14ac:dyDescent="0.3">
      <c r="A20" s="70" t="str">
        <f>'Datos básicos'!A80</f>
        <v>País 15</v>
      </c>
      <c r="B20" s="70">
        <f>'Datos básicos'!B80</f>
        <v>0.3</v>
      </c>
      <c r="C20" s="92"/>
      <c r="D20" s="70">
        <f>'Datos básicos'!$B$19</f>
        <v>0.50800000000000001</v>
      </c>
      <c r="E20" s="110">
        <f>'Producción plana-circular'!E20</f>
        <v>0</v>
      </c>
      <c r="F20" s="120" t="e">
        <f>'Producción plana-circular'!F20</f>
        <v>#N/A</v>
      </c>
      <c r="G20" s="102"/>
      <c r="H20" s="102"/>
      <c r="I20" s="107">
        <f>(D20*C20)*(G20*'Datos básicos'!$C$8+H20*'Datos básicos'!$C$10)</f>
        <v>0</v>
      </c>
      <c r="J20" s="107" t="e">
        <f t="shared" si="0"/>
        <v>#N/A</v>
      </c>
    </row>
    <row r="21" spans="1:11" ht="16.5" thickTop="1" thickBot="1" x14ac:dyDescent="0.3">
      <c r="A21" s="70" t="str">
        <f>'Datos básicos'!A81</f>
        <v>País 16</v>
      </c>
      <c r="B21" s="70">
        <f>'Datos básicos'!B81</f>
        <v>0.3</v>
      </c>
      <c r="C21" s="92"/>
      <c r="D21" s="70">
        <f>'Datos básicos'!$B$19</f>
        <v>0.50800000000000001</v>
      </c>
      <c r="E21" s="110">
        <f>'Producción plana-circular'!E21</f>
        <v>0</v>
      </c>
      <c r="F21" s="120" t="e">
        <f>'Producción plana-circular'!F21</f>
        <v>#N/A</v>
      </c>
      <c r="G21" s="102"/>
      <c r="H21" s="102"/>
      <c r="I21" s="107">
        <f>(D21*C21)*(G21*'Datos básicos'!$C$8+H21*'Datos básicos'!$C$10)</f>
        <v>0</v>
      </c>
      <c r="J21" s="107" t="e">
        <f t="shared" si="0"/>
        <v>#N/A</v>
      </c>
    </row>
    <row r="22" spans="1:11" ht="16.5" thickTop="1" thickBot="1" x14ac:dyDescent="0.3">
      <c r="A22" s="70" t="str">
        <f>'Datos básicos'!A82</f>
        <v>País 17</v>
      </c>
      <c r="B22" s="70">
        <f>'Datos básicos'!B82</f>
        <v>0.3</v>
      </c>
      <c r="C22" s="92"/>
      <c r="D22" s="70">
        <f>'Datos básicos'!$B$19</f>
        <v>0.50800000000000001</v>
      </c>
      <c r="E22" s="110">
        <f>'Producción plana-circular'!E22</f>
        <v>0</v>
      </c>
      <c r="F22" s="120" t="e">
        <f>'Producción plana-circular'!F22</f>
        <v>#N/A</v>
      </c>
      <c r="G22" s="102"/>
      <c r="H22" s="102"/>
      <c r="I22" s="107">
        <f>(D22*C22)*(G22*'Datos básicos'!$C$8+H22*'Datos básicos'!$C$10)</f>
        <v>0</v>
      </c>
      <c r="J22" s="107" t="e">
        <f t="shared" si="0"/>
        <v>#N/A</v>
      </c>
    </row>
    <row r="23" spans="1:11" ht="16.5" thickTop="1" thickBot="1" x14ac:dyDescent="0.3">
      <c r="A23" s="70" t="str">
        <f>'Datos básicos'!A83</f>
        <v>País 18</v>
      </c>
      <c r="B23" s="70">
        <f>'Datos básicos'!B83</f>
        <v>0.3</v>
      </c>
      <c r="C23" s="92"/>
      <c r="D23" s="70">
        <f>'Datos básicos'!$B$19</f>
        <v>0.50800000000000001</v>
      </c>
      <c r="E23" s="110">
        <f>'Producción plana-circular'!E23</f>
        <v>0</v>
      </c>
      <c r="F23" s="120" t="e">
        <f>'Producción plana-circular'!F23</f>
        <v>#N/A</v>
      </c>
      <c r="G23" s="102"/>
      <c r="H23" s="102"/>
      <c r="I23" s="107">
        <f>(D23*C23)*(G23*'Datos básicos'!$C$8+H23*'Datos básicos'!$C$10)</f>
        <v>0</v>
      </c>
      <c r="J23" s="107" t="e">
        <f t="shared" si="0"/>
        <v>#N/A</v>
      </c>
    </row>
    <row r="24" spans="1:11" ht="16.5" thickTop="1" thickBot="1" x14ac:dyDescent="0.3">
      <c r="A24" s="70" t="str">
        <f>'Datos básicos'!A84</f>
        <v>País 19</v>
      </c>
      <c r="B24" s="70">
        <f>'Datos básicos'!B84</f>
        <v>0.3</v>
      </c>
      <c r="C24" s="92"/>
      <c r="D24" s="70">
        <f>'Datos básicos'!$B$19</f>
        <v>0.50800000000000001</v>
      </c>
      <c r="E24" s="110">
        <f>'Producción plana-circular'!E24</f>
        <v>0</v>
      </c>
      <c r="F24" s="120" t="e">
        <f>'Producción plana-circular'!F24</f>
        <v>#N/A</v>
      </c>
      <c r="G24" s="102"/>
      <c r="H24" s="102"/>
      <c r="I24" s="107">
        <f>(D24*C24)*(G24*'Datos básicos'!$C$8+H24*'Datos básicos'!$C$10)</f>
        <v>0</v>
      </c>
      <c r="J24" s="107" t="e">
        <f t="shared" si="0"/>
        <v>#N/A</v>
      </c>
    </row>
    <row r="25" spans="1:11" ht="16.5" thickTop="1" thickBot="1" x14ac:dyDescent="0.3">
      <c r="A25" s="70" t="str">
        <f>'Datos básicos'!A85</f>
        <v>País 20</v>
      </c>
      <c r="B25" s="70">
        <f>'Datos básicos'!B85</f>
        <v>0.3</v>
      </c>
      <c r="C25" s="92"/>
      <c r="D25" s="70">
        <f>'Datos básicos'!$B$19</f>
        <v>0.50800000000000001</v>
      </c>
      <c r="E25" s="110">
        <f>'Producción plana-circular'!E25</f>
        <v>0</v>
      </c>
      <c r="F25" s="120" t="e">
        <f>'Producción plana-circular'!F25</f>
        <v>#N/A</v>
      </c>
      <c r="G25" s="102"/>
      <c r="H25" s="102"/>
      <c r="I25" s="107">
        <f>(D25*C25)*(G25*'Datos básicos'!$C$8+H25*'Datos básicos'!$C$10)</f>
        <v>0</v>
      </c>
      <c r="J25" s="107" t="e">
        <f t="shared" si="0"/>
        <v>#N/A</v>
      </c>
    </row>
    <row r="26" spans="1:11" ht="16.5" thickTop="1" thickBot="1" x14ac:dyDescent="0.3">
      <c r="A26" s="70" t="str">
        <f>'Datos básicos'!A86</f>
        <v>País 21</v>
      </c>
      <c r="B26" s="70">
        <f>'Datos básicos'!B86</f>
        <v>0.3</v>
      </c>
      <c r="C26" s="92"/>
      <c r="D26" s="70">
        <f>'Datos básicos'!$B$19</f>
        <v>0.50800000000000001</v>
      </c>
      <c r="E26" s="110">
        <f>'Producción plana-circular'!E26</f>
        <v>0</v>
      </c>
      <c r="F26" s="120" t="e">
        <f>'Producción plana-circular'!F26</f>
        <v>#N/A</v>
      </c>
      <c r="G26" s="102"/>
      <c r="H26" s="102"/>
      <c r="I26" s="107">
        <f>(D26*C26)*(G26*'Datos básicos'!$C$8+H26*'Datos básicos'!$C$10)</f>
        <v>0</v>
      </c>
      <c r="J26" s="107" t="e">
        <f t="shared" si="0"/>
        <v>#N/A</v>
      </c>
    </row>
    <row r="27" spans="1:11" ht="16.5" thickTop="1" thickBot="1" x14ac:dyDescent="0.3">
      <c r="A27" s="70" t="str">
        <f>'Datos básicos'!A87</f>
        <v>País 22</v>
      </c>
      <c r="B27" s="70">
        <f>'Datos básicos'!B87</f>
        <v>0.3</v>
      </c>
      <c r="C27" s="92"/>
      <c r="D27" s="70">
        <f>'Datos básicos'!$B$19</f>
        <v>0.50800000000000001</v>
      </c>
      <c r="E27" s="110">
        <f>'Producción plana-circular'!E27</f>
        <v>0</v>
      </c>
      <c r="F27" s="120" t="e">
        <f>'Producción plana-circular'!F27</f>
        <v>#N/A</v>
      </c>
      <c r="G27" s="102"/>
      <c r="H27" s="102"/>
      <c r="I27" s="107">
        <f>(D27*C27)*(G27*'Datos básicos'!$C$8+H27*'Datos básicos'!$C$10)</f>
        <v>0</v>
      </c>
      <c r="J27" s="107" t="e">
        <f t="shared" si="0"/>
        <v>#N/A</v>
      </c>
    </row>
    <row r="28" spans="1:11" ht="16.5" thickTop="1" thickBot="1" x14ac:dyDescent="0.3">
      <c r="A28" s="70" t="str">
        <f>'Datos básicos'!A88</f>
        <v>País 23</v>
      </c>
      <c r="B28" s="70">
        <f>'Datos básicos'!B88</f>
        <v>0.3</v>
      </c>
      <c r="C28" s="92"/>
      <c r="D28" s="70">
        <f>'Datos básicos'!$B$19</f>
        <v>0.50800000000000001</v>
      </c>
      <c r="E28" s="110">
        <f>'Producción plana-circular'!E28</f>
        <v>0</v>
      </c>
      <c r="F28" s="120" t="e">
        <f>'Producción plana-circular'!F28</f>
        <v>#N/A</v>
      </c>
      <c r="G28" s="102"/>
      <c r="H28" s="102"/>
      <c r="I28" s="107">
        <f>(D28*C28)*(G28*'Datos básicos'!$C$8+H28*'Datos básicos'!$C$10)</f>
        <v>0</v>
      </c>
      <c r="J28" s="107" t="e">
        <f t="shared" si="0"/>
        <v>#N/A</v>
      </c>
    </row>
    <row r="29" spans="1:11" ht="16.5" thickTop="1" thickBot="1" x14ac:dyDescent="0.3">
      <c r="A29" s="70" t="str">
        <f>'Datos básicos'!A89</f>
        <v>País 24</v>
      </c>
      <c r="B29" s="70">
        <f>'Datos básicos'!B89</f>
        <v>0.3</v>
      </c>
      <c r="C29" s="92"/>
      <c r="D29" s="70">
        <f>'Datos básicos'!$B$19</f>
        <v>0.50800000000000001</v>
      </c>
      <c r="E29" s="110">
        <f>'Producción plana-circular'!E29</f>
        <v>0</v>
      </c>
      <c r="F29" s="120" t="e">
        <f>'Producción plana-circular'!F29</f>
        <v>#N/A</v>
      </c>
      <c r="G29" s="102"/>
      <c r="H29" s="102"/>
      <c r="I29" s="107">
        <f>(D29*C29)*(G29*'Datos básicos'!$C$8+H29*'Datos básicos'!$C$10)</f>
        <v>0</v>
      </c>
      <c r="J29" s="107" t="e">
        <f t="shared" si="0"/>
        <v>#N/A</v>
      </c>
    </row>
    <row r="30" spans="1:11" ht="16.5" thickTop="1" thickBot="1" x14ac:dyDescent="0.3">
      <c r="A30" s="70" t="str">
        <f>'Datos básicos'!A90</f>
        <v>País 25</v>
      </c>
      <c r="B30" s="70">
        <f>'Datos básicos'!B90</f>
        <v>0.3</v>
      </c>
      <c r="C30" s="92"/>
      <c r="D30" s="70">
        <f>'Datos básicos'!$B$19</f>
        <v>0.50800000000000001</v>
      </c>
      <c r="E30" s="110">
        <f>'Producción plana-circular'!E30</f>
        <v>0</v>
      </c>
      <c r="F30" s="120" t="e">
        <f>'Producción plana-circular'!F30</f>
        <v>#N/A</v>
      </c>
      <c r="G30" s="102"/>
      <c r="H30" s="102"/>
      <c r="I30" s="107">
        <f>(D30*C30)*(G30*'Datos básicos'!$C$8+H30*'Datos básicos'!$C$10)</f>
        <v>0</v>
      </c>
      <c r="J30" s="107" t="e">
        <f t="shared" si="0"/>
        <v>#N/A</v>
      </c>
    </row>
    <row r="31" spans="1:11" ht="16.5" thickTop="1" thickBot="1" x14ac:dyDescent="0.3">
      <c r="A31" s="70" t="str">
        <f>'Datos básicos'!A91</f>
        <v>País 26</v>
      </c>
      <c r="B31" s="70">
        <f>LOOKUP(A31,'Datos básicos'!$A$66:$B$91)</f>
        <v>0.3</v>
      </c>
      <c r="C31" s="92"/>
      <c r="D31" s="70">
        <f>'Datos básicos'!$B$19</f>
        <v>0.50800000000000001</v>
      </c>
      <c r="E31" s="110">
        <f>'Producción plana-circular'!E31</f>
        <v>0</v>
      </c>
      <c r="F31" s="120" t="e">
        <f>'Producción plana-circular'!F31</f>
        <v>#N/A</v>
      </c>
      <c r="G31" s="102"/>
      <c r="H31" s="102"/>
      <c r="I31" s="107">
        <f>(D31*C31)*(G31*'Datos básicos'!$C$8+H31*'Datos básicos'!$C$10)</f>
        <v>0</v>
      </c>
      <c r="J31" s="107" t="e">
        <f t="shared" si="0"/>
        <v>#N/A</v>
      </c>
    </row>
    <row r="32" spans="1:11" ht="15.75" thickTop="1" x14ac:dyDescent="0.25">
      <c r="A32" s="6" t="s">
        <v>4</v>
      </c>
      <c r="B32" s="34"/>
      <c r="C32" s="34">
        <f>SUM(C6:C31)</f>
        <v>0</v>
      </c>
      <c r="D32" s="34"/>
      <c r="E32" s="34"/>
      <c r="F32" s="121"/>
      <c r="G32" s="34"/>
      <c r="H32" s="34"/>
      <c r="I32" s="104">
        <f>SUM(I6:I31)</f>
        <v>0</v>
      </c>
      <c r="J32" s="34" t="e">
        <f>SUM(J6:J31)</f>
        <v>#N/A</v>
      </c>
      <c r="K32" s="2"/>
    </row>
  </sheetData>
  <sheetProtection password="C7F0" sheet="1"/>
  <mergeCells count="4">
    <mergeCell ref="A1:F1"/>
    <mergeCell ref="A2:B2"/>
    <mergeCell ref="C2:F2"/>
    <mergeCell ref="G1:H1"/>
  </mergeCells>
  <phoneticPr fontId="1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J50"/>
  <sheetViews>
    <sheetView zoomScale="75" zoomScaleNormal="75" workbookViewId="0">
      <selection activeCell="B5" sqref="B5"/>
    </sheetView>
  </sheetViews>
  <sheetFormatPr baseColWidth="10" defaultRowHeight="15" x14ac:dyDescent="0.25"/>
  <cols>
    <col min="1" max="1" width="19.42578125" customWidth="1"/>
    <col min="2" max="2" width="19.7109375" bestFit="1" customWidth="1"/>
    <col min="3" max="3" width="14" bestFit="1" customWidth="1"/>
    <col min="4" max="4" width="17.42578125" customWidth="1"/>
    <col min="5" max="5" width="18.140625" bestFit="1" customWidth="1"/>
    <col min="6" max="6" width="19.140625" customWidth="1"/>
    <col min="7" max="7" width="17.28515625" customWidth="1"/>
  </cols>
  <sheetData>
    <row r="1" spans="1:10" s="13" customFormat="1" ht="37.5" customHeight="1" thickTop="1" thickBot="1" x14ac:dyDescent="0.4">
      <c r="A1" s="140" t="s">
        <v>92</v>
      </c>
      <c r="B1" s="141"/>
      <c r="C1" s="142"/>
      <c r="D1" s="142"/>
      <c r="E1" s="141"/>
      <c r="F1" s="183"/>
      <c r="G1" s="16"/>
      <c r="H1" s="166" t="s">
        <v>71</v>
      </c>
      <c r="I1" s="167"/>
      <c r="J1" s="32"/>
    </row>
    <row r="2" spans="1:10" s="13" customFormat="1" ht="37.5" customHeight="1" thickTop="1" thickBot="1" x14ac:dyDescent="0.4">
      <c r="A2" s="144" t="s">
        <v>6</v>
      </c>
      <c r="B2" s="145"/>
      <c r="C2" s="184"/>
      <c r="D2" s="185"/>
      <c r="E2" s="18"/>
      <c r="F2" s="16"/>
      <c r="G2" s="16"/>
      <c r="H2" s="16"/>
      <c r="I2" s="16"/>
    </row>
    <row r="3" spans="1:10" ht="16.5" customHeight="1" thickBot="1" x14ac:dyDescent="0.3">
      <c r="A3" s="28"/>
      <c r="B3" s="29"/>
      <c r="C3" s="29"/>
      <c r="D3" s="29"/>
      <c r="E3" s="50"/>
    </row>
    <row r="4" spans="1:10" ht="47.25" customHeight="1" thickBot="1" x14ac:dyDescent="0.3">
      <c r="A4" s="99" t="s">
        <v>0</v>
      </c>
      <c r="B4" s="39" t="s">
        <v>69</v>
      </c>
      <c r="C4" s="39" t="s">
        <v>108</v>
      </c>
      <c r="D4" s="69" t="s">
        <v>102</v>
      </c>
      <c r="E4" s="69" t="s">
        <v>99</v>
      </c>
      <c r="F4" s="69" t="s">
        <v>100</v>
      </c>
      <c r="G4" s="69" t="s">
        <v>104</v>
      </c>
      <c r="H4" s="82"/>
      <c r="I4" s="83"/>
      <c r="J4" s="78"/>
    </row>
    <row r="5" spans="1:10" ht="16.5" thickTop="1" thickBot="1" x14ac:dyDescent="0.3">
      <c r="A5" s="70" t="str">
        <f>'Datos básicos'!A66</f>
        <v>País 1</v>
      </c>
      <c r="B5" s="71">
        <f>'Producción plana-circular'!C6+' Producción tricot'!C6+' Producción complementos'!C6</f>
        <v>0</v>
      </c>
      <c r="C5" s="97"/>
      <c r="D5" s="105">
        <f>'Producción plana-circular'!C6*'Producción plana-circular'!D6*0.001*C5*$C$35</f>
        <v>0</v>
      </c>
      <c r="E5" s="105">
        <f>' Producción tricot'!C6*' Producción tricot'!D6*0.001*C5*$C$35</f>
        <v>0</v>
      </c>
      <c r="F5" s="105">
        <f>' Producción complementos'!C6*' Producción complementos'!D6*0.001*C5*$C$35</f>
        <v>0</v>
      </c>
      <c r="G5" s="105">
        <f>D5+E5+F5</f>
        <v>0</v>
      </c>
    </row>
    <row r="6" spans="1:10" ht="16.5" thickTop="1" thickBot="1" x14ac:dyDescent="0.3">
      <c r="A6" s="70" t="str">
        <f>'Datos básicos'!A67</f>
        <v>País 2</v>
      </c>
      <c r="B6" s="71">
        <f>'Producción plana-circular'!C7+' Producción tricot'!C7+' Producción complementos'!C7</f>
        <v>0</v>
      </c>
      <c r="C6" s="97"/>
      <c r="D6" s="105">
        <f>'Producción plana-circular'!C7*'Producción plana-circular'!D7*0.001*C6*$C$35</f>
        <v>0</v>
      </c>
      <c r="E6" s="105">
        <f>' Producción tricot'!C7*' Producción tricot'!D7*0.001*C6*$C$35</f>
        <v>0</v>
      </c>
      <c r="F6" s="105">
        <f>' Producción complementos'!C7*' Producción complementos'!D7*0.001*C6*$C$35</f>
        <v>0</v>
      </c>
      <c r="G6" s="105">
        <f t="shared" ref="G6:G30" si="0">D6+E6+F6</f>
        <v>0</v>
      </c>
    </row>
    <row r="7" spans="1:10" ht="16.5" thickTop="1" thickBot="1" x14ac:dyDescent="0.3">
      <c r="A7" s="70" t="str">
        <f>'Datos básicos'!A68</f>
        <v>País 3</v>
      </c>
      <c r="B7" s="71">
        <f>'Producción plana-circular'!C8+' Producción tricot'!C8+' Producción complementos'!C8</f>
        <v>0</v>
      </c>
      <c r="C7" s="97"/>
      <c r="D7" s="105">
        <f>'Producción plana-circular'!C8*'Producción plana-circular'!D8*0.001*C7*$C$35</f>
        <v>0</v>
      </c>
      <c r="E7" s="105">
        <f>' Producción tricot'!C8*' Producción tricot'!D8*0.001*C7*$C$35</f>
        <v>0</v>
      </c>
      <c r="F7" s="105">
        <f>' Producción complementos'!C8*' Producción complementos'!D8*0.001*C7*$C$35</f>
        <v>0</v>
      </c>
      <c r="G7" s="105">
        <f t="shared" si="0"/>
        <v>0</v>
      </c>
    </row>
    <row r="8" spans="1:10" ht="16.5" thickTop="1" thickBot="1" x14ac:dyDescent="0.3">
      <c r="A8" s="70" t="str">
        <f>'Datos básicos'!A69</f>
        <v>País 4</v>
      </c>
      <c r="B8" s="71">
        <f>'Producción plana-circular'!C9+' Producción tricot'!C9+' Producción complementos'!C9</f>
        <v>0</v>
      </c>
      <c r="C8" s="97"/>
      <c r="D8" s="105">
        <f>'Producción plana-circular'!C9*'Producción plana-circular'!D9*0.001*C8*$C$35</f>
        <v>0</v>
      </c>
      <c r="E8" s="105">
        <f>' Producción tricot'!C9*' Producción tricot'!D9*0.001*C8*$C$35</f>
        <v>0</v>
      </c>
      <c r="F8" s="105">
        <f>' Producción complementos'!C9*' Producción complementos'!D9*0.001*C8*$C$35</f>
        <v>0</v>
      </c>
      <c r="G8" s="105">
        <f t="shared" si="0"/>
        <v>0</v>
      </c>
    </row>
    <row r="9" spans="1:10" ht="16.5" thickTop="1" thickBot="1" x14ac:dyDescent="0.3">
      <c r="A9" s="70" t="str">
        <f>'Datos básicos'!A70</f>
        <v>País 5</v>
      </c>
      <c r="B9" s="71">
        <f>'Producción plana-circular'!C10+' Producción tricot'!C10+' Producción complementos'!C10</f>
        <v>0</v>
      </c>
      <c r="C9" s="97"/>
      <c r="D9" s="105">
        <f>'Producción plana-circular'!C10*'Producción plana-circular'!D10*0.001*C9*$C$35</f>
        <v>0</v>
      </c>
      <c r="E9" s="105">
        <f>' Producción tricot'!C10*' Producción tricot'!D10*0.001*C9*$C$35</f>
        <v>0</v>
      </c>
      <c r="F9" s="105">
        <f>' Producción complementos'!C10*' Producción complementos'!D10*0.001*C9*$C$35</f>
        <v>0</v>
      </c>
      <c r="G9" s="105">
        <f t="shared" si="0"/>
        <v>0</v>
      </c>
    </row>
    <row r="10" spans="1:10" ht="16.5" thickTop="1" thickBot="1" x14ac:dyDescent="0.3">
      <c r="A10" s="70" t="str">
        <f>'Datos básicos'!A71</f>
        <v>País 6</v>
      </c>
      <c r="B10" s="71">
        <f>'Producción plana-circular'!C11+' Producción tricot'!C11+' Producción complementos'!C11</f>
        <v>0</v>
      </c>
      <c r="C10" s="97"/>
      <c r="D10" s="105">
        <f>'Producción plana-circular'!C11*'Producción plana-circular'!D11*0.001*C10*$C$35</f>
        <v>0</v>
      </c>
      <c r="E10" s="105">
        <f>' Producción tricot'!C11*' Producción tricot'!D11*0.001*C10*$C$35</f>
        <v>0</v>
      </c>
      <c r="F10" s="105">
        <f>' Producción complementos'!C11*' Producción complementos'!D11*0.001*C10*$C$35</f>
        <v>0</v>
      </c>
      <c r="G10" s="105">
        <f t="shared" si="0"/>
        <v>0</v>
      </c>
    </row>
    <row r="11" spans="1:10" ht="16.5" thickTop="1" thickBot="1" x14ac:dyDescent="0.3">
      <c r="A11" s="70" t="str">
        <f>'Datos básicos'!A72</f>
        <v>País 7</v>
      </c>
      <c r="B11" s="71">
        <f>'Producción plana-circular'!C12+' Producción tricot'!C12+' Producción complementos'!C12</f>
        <v>0</v>
      </c>
      <c r="C11" s="97"/>
      <c r="D11" s="105">
        <f>'Producción plana-circular'!C12*'Producción plana-circular'!D12*0.001*C11*$C$35</f>
        <v>0</v>
      </c>
      <c r="E11" s="105">
        <f>' Producción tricot'!C12*' Producción tricot'!D12*0.001*C11*$C$35</f>
        <v>0</v>
      </c>
      <c r="F11" s="105">
        <f>' Producción complementos'!C12*' Producción complementos'!D12*0.001*C11*$C$35</f>
        <v>0</v>
      </c>
      <c r="G11" s="105">
        <f t="shared" si="0"/>
        <v>0</v>
      </c>
    </row>
    <row r="12" spans="1:10" ht="16.5" thickTop="1" thickBot="1" x14ac:dyDescent="0.3">
      <c r="A12" s="70" t="str">
        <f>'Datos básicos'!A73</f>
        <v>País 8</v>
      </c>
      <c r="B12" s="71">
        <f>'Producción plana-circular'!C13+' Producción tricot'!C13+' Producción complementos'!C13</f>
        <v>0</v>
      </c>
      <c r="C12" s="97"/>
      <c r="D12" s="105">
        <f>'Producción plana-circular'!C13*'Producción plana-circular'!D13*0.001*C12*$C$35</f>
        <v>0</v>
      </c>
      <c r="E12" s="105">
        <f>' Producción tricot'!C13*' Producción tricot'!D13*0.001*C12*$C$35</f>
        <v>0</v>
      </c>
      <c r="F12" s="105">
        <f>' Producción complementos'!C13*' Producción complementos'!D13*0.001*C12*$C$35</f>
        <v>0</v>
      </c>
      <c r="G12" s="105">
        <f t="shared" si="0"/>
        <v>0</v>
      </c>
    </row>
    <row r="13" spans="1:10" ht="16.5" thickTop="1" thickBot="1" x14ac:dyDescent="0.3">
      <c r="A13" s="70" t="str">
        <f>'Datos básicos'!A74</f>
        <v>País 9</v>
      </c>
      <c r="B13" s="71">
        <f>'Producción plana-circular'!C14+' Producción tricot'!C14+' Producción complementos'!C14</f>
        <v>0</v>
      </c>
      <c r="C13" s="97"/>
      <c r="D13" s="105">
        <f>'Producción plana-circular'!C14*'Producción plana-circular'!D14*0.001*C13*$C$35</f>
        <v>0</v>
      </c>
      <c r="E13" s="105">
        <f>' Producción tricot'!C14*' Producción tricot'!D14*0.001*C13*$C$35</f>
        <v>0</v>
      </c>
      <c r="F13" s="105">
        <f>' Producción complementos'!C14*' Producción complementos'!D14*0.001*C13*$C$35</f>
        <v>0</v>
      </c>
      <c r="G13" s="105">
        <f t="shared" si="0"/>
        <v>0</v>
      </c>
    </row>
    <row r="14" spans="1:10" ht="16.5" thickTop="1" thickBot="1" x14ac:dyDescent="0.3">
      <c r="A14" s="70" t="str">
        <f>'Datos básicos'!A75</f>
        <v>País 10</v>
      </c>
      <c r="B14" s="71">
        <f>'Producción plana-circular'!C15+' Producción tricot'!C15+' Producción complementos'!C15</f>
        <v>0</v>
      </c>
      <c r="C14" s="97"/>
      <c r="D14" s="105">
        <f>'Producción plana-circular'!C15*'Producción plana-circular'!D15*0.001*C14*$C$35</f>
        <v>0</v>
      </c>
      <c r="E14" s="105">
        <f>' Producción tricot'!C15*' Producción tricot'!D15*0.001*C14*$C$35</f>
        <v>0</v>
      </c>
      <c r="F14" s="105">
        <f>' Producción complementos'!C15*' Producción complementos'!D15*0.001*C14*$C$35</f>
        <v>0</v>
      </c>
      <c r="G14" s="105">
        <f t="shared" si="0"/>
        <v>0</v>
      </c>
    </row>
    <row r="15" spans="1:10" ht="16.5" thickTop="1" thickBot="1" x14ac:dyDescent="0.3">
      <c r="A15" s="70" t="str">
        <f>'Datos básicos'!A76</f>
        <v>País 11</v>
      </c>
      <c r="B15" s="71">
        <f>'Producción plana-circular'!C16+' Producción tricot'!C16+' Producción complementos'!C16</f>
        <v>0</v>
      </c>
      <c r="C15" s="97"/>
      <c r="D15" s="105">
        <f>'Producción plana-circular'!C16*'Producción plana-circular'!D16*0.001*C15*$C$35</f>
        <v>0</v>
      </c>
      <c r="E15" s="105">
        <f>' Producción tricot'!C16*' Producción tricot'!D16*0.001*C15*$C$35</f>
        <v>0</v>
      </c>
      <c r="F15" s="105">
        <f>' Producción complementos'!C16*' Producción complementos'!D16*0.001*C15*$C$35</f>
        <v>0</v>
      </c>
      <c r="G15" s="105">
        <f t="shared" si="0"/>
        <v>0</v>
      </c>
    </row>
    <row r="16" spans="1:10" ht="16.5" thickTop="1" thickBot="1" x14ac:dyDescent="0.3">
      <c r="A16" s="70" t="str">
        <f>'Datos básicos'!A77</f>
        <v>País 12</v>
      </c>
      <c r="B16" s="71">
        <f>'Producción plana-circular'!C17+' Producción tricot'!C17+' Producción complementos'!C17</f>
        <v>0</v>
      </c>
      <c r="C16" s="97"/>
      <c r="D16" s="105">
        <f>'Producción plana-circular'!C17*'Producción plana-circular'!D17*0.001*C16*$C$35</f>
        <v>0</v>
      </c>
      <c r="E16" s="105">
        <f>' Producción tricot'!C17*' Producción tricot'!D17*0.001*C16*$C$35</f>
        <v>0</v>
      </c>
      <c r="F16" s="105">
        <f>' Producción complementos'!C17*' Producción complementos'!D17*0.001*C16*$C$35</f>
        <v>0</v>
      </c>
      <c r="G16" s="105">
        <f t="shared" si="0"/>
        <v>0</v>
      </c>
    </row>
    <row r="17" spans="1:7" ht="16.5" thickTop="1" thickBot="1" x14ac:dyDescent="0.3">
      <c r="A17" s="70" t="str">
        <f>'Datos básicos'!A78</f>
        <v>País 13</v>
      </c>
      <c r="B17" s="71">
        <f>'Producción plana-circular'!C18+' Producción tricot'!C18+' Producción complementos'!C18</f>
        <v>0</v>
      </c>
      <c r="C17" s="97"/>
      <c r="D17" s="105">
        <f>'Producción plana-circular'!C18*'Producción plana-circular'!D18*0.001*C17*$C$35</f>
        <v>0</v>
      </c>
      <c r="E17" s="105">
        <f>' Producción tricot'!C18*' Producción tricot'!D18*0.001*C17*$C$35</f>
        <v>0</v>
      </c>
      <c r="F17" s="105">
        <f>' Producción complementos'!C18*' Producción complementos'!D18*0.001*C17*$C$35</f>
        <v>0</v>
      </c>
      <c r="G17" s="105">
        <f t="shared" si="0"/>
        <v>0</v>
      </c>
    </row>
    <row r="18" spans="1:7" ht="16.5" thickTop="1" thickBot="1" x14ac:dyDescent="0.3">
      <c r="A18" s="70" t="str">
        <f>'Datos básicos'!A79</f>
        <v>País 14</v>
      </c>
      <c r="B18" s="71">
        <f>'Producción plana-circular'!C19+' Producción tricot'!C19+' Producción complementos'!C19</f>
        <v>0</v>
      </c>
      <c r="C18" s="97"/>
      <c r="D18" s="105">
        <f>'Producción plana-circular'!C19*'Producción plana-circular'!D19*0.001*C18*$C$35</f>
        <v>0</v>
      </c>
      <c r="E18" s="105">
        <f>' Producción tricot'!C19*' Producción tricot'!D19*0.001*C18*$C$35</f>
        <v>0</v>
      </c>
      <c r="F18" s="105">
        <f>' Producción complementos'!C19*' Producción complementos'!D19*0.001*C18*$C$35</f>
        <v>0</v>
      </c>
      <c r="G18" s="105">
        <f t="shared" si="0"/>
        <v>0</v>
      </c>
    </row>
    <row r="19" spans="1:7" ht="16.5" thickTop="1" thickBot="1" x14ac:dyDescent="0.3">
      <c r="A19" s="70" t="str">
        <f>'Datos básicos'!A80</f>
        <v>País 15</v>
      </c>
      <c r="B19" s="71">
        <f>'Producción plana-circular'!C20+' Producción tricot'!C20+' Producción complementos'!C20</f>
        <v>0</v>
      </c>
      <c r="C19" s="97"/>
      <c r="D19" s="105">
        <f>'Producción plana-circular'!C20*'Producción plana-circular'!D20*0.001*C19*$C$35</f>
        <v>0</v>
      </c>
      <c r="E19" s="105">
        <f>' Producción tricot'!C20*' Producción tricot'!D20*0.001*C19*$C$35</f>
        <v>0</v>
      </c>
      <c r="F19" s="105">
        <f>' Producción complementos'!C20*' Producción complementos'!D20*0.001*C19*$C$35</f>
        <v>0</v>
      </c>
      <c r="G19" s="105">
        <f t="shared" si="0"/>
        <v>0</v>
      </c>
    </row>
    <row r="20" spans="1:7" ht="16.5" thickTop="1" thickBot="1" x14ac:dyDescent="0.3">
      <c r="A20" s="70" t="str">
        <f>'Datos básicos'!A81</f>
        <v>País 16</v>
      </c>
      <c r="B20" s="71">
        <f>'Producción plana-circular'!C21+' Producción tricot'!C21+' Producción complementos'!C21</f>
        <v>0</v>
      </c>
      <c r="C20" s="97"/>
      <c r="D20" s="105">
        <f>'Producción plana-circular'!C21*'Producción plana-circular'!D21*0.001*C20*$C$35</f>
        <v>0</v>
      </c>
      <c r="E20" s="105">
        <f>' Producción tricot'!C21*' Producción tricot'!D21*0.001*C20*$C$35</f>
        <v>0</v>
      </c>
      <c r="F20" s="105">
        <f>' Producción complementos'!C21*' Producción complementos'!D21*0.001*C20*$C$35</f>
        <v>0</v>
      </c>
      <c r="G20" s="105">
        <f t="shared" si="0"/>
        <v>0</v>
      </c>
    </row>
    <row r="21" spans="1:7" ht="16.5" thickTop="1" thickBot="1" x14ac:dyDescent="0.3">
      <c r="A21" s="70" t="str">
        <f>'Datos básicos'!A82</f>
        <v>País 17</v>
      </c>
      <c r="B21" s="71">
        <f>'Producción plana-circular'!C22+' Producción tricot'!C22+' Producción complementos'!C22</f>
        <v>0</v>
      </c>
      <c r="C21" s="97"/>
      <c r="D21" s="105">
        <f>'Producción plana-circular'!C22*'Producción plana-circular'!D22*0.001*C21*$C$35</f>
        <v>0</v>
      </c>
      <c r="E21" s="105">
        <f>' Producción tricot'!C22*' Producción tricot'!D22*0.001*C21*$C$35</f>
        <v>0</v>
      </c>
      <c r="F21" s="105">
        <f>' Producción complementos'!C22*' Producción complementos'!D22*0.001*C21*$C$35</f>
        <v>0</v>
      </c>
      <c r="G21" s="105">
        <f t="shared" si="0"/>
        <v>0</v>
      </c>
    </row>
    <row r="22" spans="1:7" ht="16.5" thickTop="1" thickBot="1" x14ac:dyDescent="0.3">
      <c r="A22" s="70" t="str">
        <f>'Datos básicos'!A83</f>
        <v>País 18</v>
      </c>
      <c r="B22" s="71">
        <f>'Producción plana-circular'!C23+' Producción tricot'!C23+' Producción complementos'!C23</f>
        <v>0</v>
      </c>
      <c r="C22" s="97"/>
      <c r="D22" s="105">
        <f>'Producción plana-circular'!C23*'Producción plana-circular'!D23*0.001*C22*$C$35</f>
        <v>0</v>
      </c>
      <c r="E22" s="105">
        <f>' Producción tricot'!C23*' Producción tricot'!D23*0.001*C22*$C$35</f>
        <v>0</v>
      </c>
      <c r="F22" s="105">
        <f>' Producción complementos'!C23*' Producción complementos'!D23*0.001*C22*$C$35</f>
        <v>0</v>
      </c>
      <c r="G22" s="105">
        <f t="shared" si="0"/>
        <v>0</v>
      </c>
    </row>
    <row r="23" spans="1:7" ht="16.5" thickTop="1" thickBot="1" x14ac:dyDescent="0.3">
      <c r="A23" s="70" t="str">
        <f>'Datos básicos'!A84</f>
        <v>País 19</v>
      </c>
      <c r="B23" s="71">
        <f>'Producción plana-circular'!C24+' Producción tricot'!C24+' Producción complementos'!C24</f>
        <v>0</v>
      </c>
      <c r="C23" s="97"/>
      <c r="D23" s="105">
        <f>'Producción plana-circular'!C24*'Producción plana-circular'!D24*0.001*C23*$C$35</f>
        <v>0</v>
      </c>
      <c r="E23" s="105">
        <f>' Producción tricot'!C24*' Producción tricot'!D24*0.001*C23*$C$35</f>
        <v>0</v>
      </c>
      <c r="F23" s="105">
        <f>' Producción complementos'!C24*' Producción complementos'!D24*0.001*C23*$C$35</f>
        <v>0</v>
      </c>
      <c r="G23" s="105">
        <f t="shared" si="0"/>
        <v>0</v>
      </c>
    </row>
    <row r="24" spans="1:7" ht="16.5" thickTop="1" thickBot="1" x14ac:dyDescent="0.3">
      <c r="A24" s="70" t="str">
        <f>'Datos básicos'!A85</f>
        <v>País 20</v>
      </c>
      <c r="B24" s="71">
        <f>'Producción plana-circular'!C25+' Producción tricot'!C25+' Producción complementos'!C25</f>
        <v>0</v>
      </c>
      <c r="C24" s="97"/>
      <c r="D24" s="105">
        <f>'Producción plana-circular'!C25*'Producción plana-circular'!D25*0.001*C24*$C$35</f>
        <v>0</v>
      </c>
      <c r="E24" s="105">
        <f>' Producción tricot'!C25*' Producción tricot'!D25*0.001*C24*$C$35</f>
        <v>0</v>
      </c>
      <c r="F24" s="105">
        <f>' Producción complementos'!C25*' Producción complementos'!D25*0.001*C24*$C$35</f>
        <v>0</v>
      </c>
      <c r="G24" s="105">
        <f t="shared" si="0"/>
        <v>0</v>
      </c>
    </row>
    <row r="25" spans="1:7" ht="16.5" thickTop="1" thickBot="1" x14ac:dyDescent="0.3">
      <c r="A25" s="70" t="str">
        <f>'Datos básicos'!A86</f>
        <v>País 21</v>
      </c>
      <c r="B25" s="71">
        <f>'Producción plana-circular'!C26+' Producción tricot'!C26+' Producción complementos'!C26</f>
        <v>0</v>
      </c>
      <c r="C25" s="97"/>
      <c r="D25" s="105">
        <f>'Producción plana-circular'!C26*'Producción plana-circular'!D26*0.001*C25*$C$35</f>
        <v>0</v>
      </c>
      <c r="E25" s="105">
        <f>' Producción tricot'!C26*' Producción tricot'!D26*0.001*C25*$C$35</f>
        <v>0</v>
      </c>
      <c r="F25" s="105">
        <f>' Producción complementos'!C26*' Producción complementos'!D26*0.001*C25*$C$35</f>
        <v>0</v>
      </c>
      <c r="G25" s="105">
        <f t="shared" si="0"/>
        <v>0</v>
      </c>
    </row>
    <row r="26" spans="1:7" ht="16.5" thickTop="1" thickBot="1" x14ac:dyDescent="0.3">
      <c r="A26" s="70" t="str">
        <f>'Datos básicos'!A87</f>
        <v>País 22</v>
      </c>
      <c r="B26" s="71">
        <f>'Producción plana-circular'!C27+' Producción tricot'!C27+' Producción complementos'!C27</f>
        <v>0</v>
      </c>
      <c r="C26" s="97"/>
      <c r="D26" s="105">
        <f>'Producción plana-circular'!C27*'Producción plana-circular'!D27*0.001*C26*$C$35</f>
        <v>0</v>
      </c>
      <c r="E26" s="105">
        <f>' Producción tricot'!C27*' Producción tricot'!D27*0.001*C26*$C$35</f>
        <v>0</v>
      </c>
      <c r="F26" s="105">
        <f>' Producción complementos'!C27*' Producción complementos'!D27*0.001*C26*$C$35</f>
        <v>0</v>
      </c>
      <c r="G26" s="105">
        <f t="shared" si="0"/>
        <v>0</v>
      </c>
    </row>
    <row r="27" spans="1:7" ht="16.5" thickTop="1" thickBot="1" x14ac:dyDescent="0.3">
      <c r="A27" s="70" t="str">
        <f>'Datos básicos'!A88</f>
        <v>País 23</v>
      </c>
      <c r="B27" s="71">
        <f>'Producción plana-circular'!C28+' Producción tricot'!C28+' Producción complementos'!C28</f>
        <v>0</v>
      </c>
      <c r="C27" s="97"/>
      <c r="D27" s="105">
        <f>'Producción plana-circular'!C28*'Producción plana-circular'!D28*0.001*C27*$C$35</f>
        <v>0</v>
      </c>
      <c r="E27" s="105">
        <f>' Producción tricot'!C28*' Producción tricot'!D28*0.001*C27*$C$35</f>
        <v>0</v>
      </c>
      <c r="F27" s="105">
        <f>' Producción complementos'!C28*' Producción complementos'!D28*0.001*C27*$C$35</f>
        <v>0</v>
      </c>
      <c r="G27" s="105">
        <f t="shared" si="0"/>
        <v>0</v>
      </c>
    </row>
    <row r="28" spans="1:7" ht="16.5" thickTop="1" thickBot="1" x14ac:dyDescent="0.3">
      <c r="A28" s="70" t="str">
        <f>'Datos básicos'!A89</f>
        <v>País 24</v>
      </c>
      <c r="B28" s="71">
        <f>'Producción plana-circular'!C29+' Producción tricot'!C29+' Producción complementos'!C29</f>
        <v>0</v>
      </c>
      <c r="C28" s="97"/>
      <c r="D28" s="105">
        <f>'Producción plana-circular'!C29*'Producción plana-circular'!D29*0.001*C28*$C$35</f>
        <v>0</v>
      </c>
      <c r="E28" s="105">
        <f>' Producción tricot'!C29*' Producción tricot'!D29*0.001*C28*$C$35</f>
        <v>0</v>
      </c>
      <c r="F28" s="105">
        <f>' Producción complementos'!C29*' Producción complementos'!D29*0.001*C28*$C$35</f>
        <v>0</v>
      </c>
      <c r="G28" s="105">
        <f t="shared" si="0"/>
        <v>0</v>
      </c>
    </row>
    <row r="29" spans="1:7" ht="16.5" thickTop="1" thickBot="1" x14ac:dyDescent="0.3">
      <c r="A29" s="70" t="str">
        <f>'Datos básicos'!A90</f>
        <v>País 25</v>
      </c>
      <c r="B29" s="71">
        <f>'Producción plana-circular'!C30+' Producción tricot'!C30+' Producción complementos'!C30</f>
        <v>0</v>
      </c>
      <c r="C29" s="97"/>
      <c r="D29" s="105">
        <f>'Producción plana-circular'!C30*'Producción plana-circular'!D30*0.001*C29*$C$35</f>
        <v>0</v>
      </c>
      <c r="E29" s="105">
        <f>' Producción tricot'!C30*' Producción tricot'!D30*0.001*C29*$C$35</f>
        <v>0</v>
      </c>
      <c r="F29" s="105">
        <f>' Producción complementos'!C30*' Producción complementos'!D30*0.001*C29*$C$35</f>
        <v>0</v>
      </c>
      <c r="G29" s="105">
        <f t="shared" si="0"/>
        <v>0</v>
      </c>
    </row>
    <row r="30" spans="1:7" ht="16.5" thickTop="1" thickBot="1" x14ac:dyDescent="0.3">
      <c r="A30" s="70" t="str">
        <f>'Datos básicos'!A91</f>
        <v>País 26</v>
      </c>
      <c r="B30" s="71">
        <f>'Producción plana-circular'!C31+' Producción tricot'!C31+' Producción complementos'!C31</f>
        <v>0</v>
      </c>
      <c r="C30" s="97"/>
      <c r="D30" s="105">
        <f>'Producción plana-circular'!C31*'Producción plana-circular'!D31*0.001*C30*$C$35</f>
        <v>0</v>
      </c>
      <c r="E30" s="105">
        <f>' Producción tricot'!C31*' Producción tricot'!D31*0.001*C30*$C$35</f>
        <v>0</v>
      </c>
      <c r="F30" s="105">
        <f>' Producción complementos'!C31*' Producción complementos'!D31*0.001*C30*$C$35</f>
        <v>0</v>
      </c>
      <c r="G30" s="105">
        <f t="shared" si="0"/>
        <v>0</v>
      </c>
    </row>
    <row r="31" spans="1:7" ht="15.75" thickTop="1" x14ac:dyDescent="0.25">
      <c r="A31" s="30" t="s">
        <v>4</v>
      </c>
      <c r="B31" s="40">
        <f>SUM(B5:B30)</f>
        <v>0</v>
      </c>
      <c r="C31" s="31"/>
      <c r="D31" s="106">
        <f>SUM(D5:D30)</f>
        <v>0</v>
      </c>
      <c r="E31" s="106">
        <f>SUM(E5:E30)</f>
        <v>0</v>
      </c>
      <c r="F31" s="106">
        <f>SUM(F5:F30)</f>
        <v>0</v>
      </c>
      <c r="G31" s="106">
        <f>SUM(G5:G30)</f>
        <v>0</v>
      </c>
    </row>
    <row r="32" spans="1:7" x14ac:dyDescent="0.25">
      <c r="A32" s="33"/>
      <c r="B32" s="33"/>
      <c r="C32" s="33"/>
      <c r="D32" s="33"/>
      <c r="E32" s="33"/>
    </row>
    <row r="33" spans="1:5" x14ac:dyDescent="0.25">
      <c r="A33" s="33"/>
      <c r="B33" s="33"/>
      <c r="C33" s="33"/>
      <c r="D33" s="33"/>
      <c r="E33" s="33"/>
    </row>
    <row r="34" spans="1:5" x14ac:dyDescent="0.25">
      <c r="A34" s="181" t="s">
        <v>23</v>
      </c>
      <c r="B34" s="182"/>
      <c r="C34" s="41">
        <f>'Datos básicos'!B20</f>
        <v>0.35499999999999998</v>
      </c>
      <c r="D34" s="33"/>
      <c r="E34" s="33"/>
    </row>
    <row r="35" spans="1:5" x14ac:dyDescent="0.25">
      <c r="A35" s="181" t="s">
        <v>42</v>
      </c>
      <c r="B35" s="182"/>
      <c r="C35" s="41">
        <f>'Datos básicos'!D24</f>
        <v>0.25700000000000001</v>
      </c>
      <c r="D35" s="33"/>
      <c r="E35" s="33"/>
    </row>
    <row r="40" spans="1:5" x14ac:dyDescent="0.25">
      <c r="E40" s="1"/>
    </row>
    <row r="41" spans="1:5" x14ac:dyDescent="0.25">
      <c r="E41" s="1"/>
    </row>
    <row r="42" spans="1:5" x14ac:dyDescent="0.25">
      <c r="E42" s="1"/>
    </row>
    <row r="43" spans="1:5" x14ac:dyDescent="0.25">
      <c r="E43" s="3"/>
    </row>
    <row r="44" spans="1:5" x14ac:dyDescent="0.25">
      <c r="E44" s="3"/>
    </row>
    <row r="45" spans="1:5" x14ac:dyDescent="0.25">
      <c r="E45" s="3"/>
    </row>
    <row r="46" spans="1:5" x14ac:dyDescent="0.25">
      <c r="E46" s="3"/>
    </row>
    <row r="47" spans="1:5" x14ac:dyDescent="0.25">
      <c r="E47" s="3"/>
    </row>
    <row r="48" spans="1:5" x14ac:dyDescent="0.25">
      <c r="E48" s="3"/>
    </row>
    <row r="49" spans="5:5" x14ac:dyDescent="0.25">
      <c r="E49" s="4"/>
    </row>
    <row r="50" spans="5:5" x14ac:dyDescent="0.25">
      <c r="E50" s="1"/>
    </row>
  </sheetData>
  <sheetProtection password="C7F0" sheet="1" objects="1" scenarios="1"/>
  <mergeCells count="6">
    <mergeCell ref="A34:B34"/>
    <mergeCell ref="A35:B35"/>
    <mergeCell ref="A1:F1"/>
    <mergeCell ref="H1:I1"/>
    <mergeCell ref="A2:B2"/>
    <mergeCell ref="C2:D2"/>
  </mergeCells>
  <phoneticPr fontId="14" type="noConversion"/>
  <pageMargins left="0.7" right="0.7" top="0.75" bottom="0.75" header="0.3" footer="0.3"/>
  <pageSetup paperSize="9" orientation="portrait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'Datos básicos'!A70:A95</xm:f>
          </x14:formula1>
          <xm:sqref>A5:A30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P31"/>
  <sheetViews>
    <sheetView zoomScale="70" zoomScaleNormal="70" workbookViewId="0">
      <selection activeCell="O1" sqref="O1"/>
    </sheetView>
  </sheetViews>
  <sheetFormatPr baseColWidth="10" defaultRowHeight="15" x14ac:dyDescent="0.25"/>
  <cols>
    <col min="1" max="1" width="26.7109375" customWidth="1"/>
    <col min="2" max="2" width="24.7109375" customWidth="1"/>
    <col min="3" max="4" width="21.5703125" customWidth="1"/>
    <col min="5" max="5" width="22.5703125" customWidth="1"/>
    <col min="6" max="6" width="22" customWidth="1"/>
    <col min="7" max="7" width="20.85546875" customWidth="1"/>
    <col min="8" max="8" width="19" customWidth="1"/>
  </cols>
  <sheetData>
    <row r="1" spans="1:16" s="19" customFormat="1" ht="21.75" thickBot="1" x14ac:dyDescent="0.4">
      <c r="A1" s="11" t="s">
        <v>95</v>
      </c>
      <c r="B1" s="98"/>
      <c r="C1" s="98"/>
      <c r="D1" s="12"/>
      <c r="E1" s="17"/>
      <c r="F1" s="18"/>
      <c r="G1" s="18"/>
      <c r="H1" s="18"/>
    </row>
    <row r="2" spans="1:16" s="13" customFormat="1" ht="37.5" customHeight="1" thickTop="1" thickBot="1" x14ac:dyDescent="0.4">
      <c r="A2" s="14" t="s">
        <v>6</v>
      </c>
      <c r="B2" s="164"/>
      <c r="C2" s="165"/>
      <c r="D2" s="43"/>
      <c r="E2" s="15"/>
      <c r="F2" s="15"/>
      <c r="G2" s="15"/>
      <c r="H2" s="16"/>
      <c r="I2" s="16"/>
      <c r="J2" s="16"/>
      <c r="K2" s="16"/>
    </row>
    <row r="3" spans="1:16" x14ac:dyDescent="0.25">
      <c r="F3" s="2"/>
      <c r="G3" s="2"/>
      <c r="H3" s="2"/>
      <c r="I3" s="2"/>
      <c r="J3" s="2"/>
      <c r="K3" s="2"/>
      <c r="L3" s="2"/>
      <c r="M3" s="2"/>
      <c r="N3" s="2"/>
      <c r="O3" s="2"/>
    </row>
    <row r="4" spans="1:16" ht="45.75" thickBot="1" x14ac:dyDescent="0.3">
      <c r="A4" s="61" t="s">
        <v>0</v>
      </c>
      <c r="B4" s="69" t="s">
        <v>34</v>
      </c>
      <c r="C4" s="69" t="s">
        <v>66</v>
      </c>
      <c r="D4" s="69" t="s">
        <v>67</v>
      </c>
      <c r="E4" s="69" t="s">
        <v>68</v>
      </c>
      <c r="F4" s="69" t="s">
        <v>72</v>
      </c>
      <c r="G4" s="69" t="s">
        <v>35</v>
      </c>
      <c r="H4" s="69" t="s">
        <v>73</v>
      </c>
      <c r="I4" s="2"/>
      <c r="J4" s="2"/>
      <c r="K4" s="2"/>
      <c r="L4" s="2"/>
      <c r="M4" s="2"/>
      <c r="N4" s="2"/>
      <c r="O4" s="2"/>
      <c r="P4" s="2"/>
    </row>
    <row r="5" spans="1:16" ht="17.25" thickTop="1" thickBot="1" x14ac:dyDescent="0.3">
      <c r="A5" s="70" t="str">
        <f>'Datos básicos'!A66</f>
        <v>País 1</v>
      </c>
      <c r="B5" s="63">
        <f>'Producción plana-circular'!C6+' Producción tricot'!C6+' Producción complementos'!C6</f>
        <v>0</v>
      </c>
      <c r="C5" s="65" t="e">
        <f>'Producción plana-circular'!J6+' Producción tricot'!J6+' Producción complementos'!J6</f>
        <v>#N/A</v>
      </c>
      <c r="D5" s="65">
        <f>Transporte!$D5</f>
        <v>0</v>
      </c>
      <c r="E5" s="65">
        <f>'Producción plana-circular'!I6+' Producción tricot'!I6+' Producción complementos'!I6</f>
        <v>0</v>
      </c>
      <c r="F5" s="65" t="e">
        <f t="shared" ref="F5:F30" si="0">C5+D5+E5</f>
        <v>#N/A</v>
      </c>
      <c r="G5" s="64" t="e">
        <f>F5/$F$31</f>
        <v>#N/A</v>
      </c>
      <c r="H5" s="65" t="e">
        <f t="shared" ref="H5:H30" si="1">F5/B5</f>
        <v>#N/A</v>
      </c>
      <c r="I5" s="2"/>
      <c r="J5" s="2"/>
      <c r="K5" s="2"/>
      <c r="L5" s="2"/>
      <c r="M5" s="2"/>
      <c r="N5" s="2"/>
      <c r="O5" s="2"/>
      <c r="P5" s="2"/>
    </row>
    <row r="6" spans="1:16" ht="17.25" thickTop="1" thickBot="1" x14ac:dyDescent="0.3">
      <c r="A6" s="70" t="str">
        <f>'Datos básicos'!A67</f>
        <v>País 2</v>
      </c>
      <c r="B6" s="63">
        <f>'Producción plana-circular'!C7+' Producción tricot'!C7+' Producción complementos'!C7</f>
        <v>0</v>
      </c>
      <c r="C6" s="65" t="e">
        <f>'Producción plana-circular'!J7+' Producción tricot'!J7+' Producción complementos'!J7</f>
        <v>#N/A</v>
      </c>
      <c r="D6" s="65">
        <f>Transporte!$D6</f>
        <v>0</v>
      </c>
      <c r="E6" s="65">
        <f>'Producción plana-circular'!I7+' Producción tricot'!I7+' Producción complementos'!I7</f>
        <v>0</v>
      </c>
      <c r="F6" s="65" t="e">
        <f t="shared" si="0"/>
        <v>#N/A</v>
      </c>
      <c r="G6" s="64" t="e">
        <f t="shared" ref="G6:G30" si="2">F6/$F$31</f>
        <v>#N/A</v>
      </c>
      <c r="H6" s="65" t="e">
        <f t="shared" si="1"/>
        <v>#N/A</v>
      </c>
      <c r="I6" s="2"/>
      <c r="J6" s="2"/>
      <c r="K6" s="2"/>
      <c r="L6" s="2"/>
      <c r="M6" s="2"/>
      <c r="N6" s="2"/>
      <c r="O6" s="2"/>
      <c r="P6" s="2"/>
    </row>
    <row r="7" spans="1:16" ht="17.25" thickTop="1" thickBot="1" x14ac:dyDescent="0.3">
      <c r="A7" s="70" t="str">
        <f>'Datos básicos'!A68</f>
        <v>País 3</v>
      </c>
      <c r="B7" s="63">
        <f>'Producción plana-circular'!C8+' Producción tricot'!C8+' Producción complementos'!C8</f>
        <v>0</v>
      </c>
      <c r="C7" s="65" t="e">
        <f>'Producción plana-circular'!J8+' Producción tricot'!J8+' Producción complementos'!J8</f>
        <v>#N/A</v>
      </c>
      <c r="D7" s="65">
        <f>Transporte!$D7</f>
        <v>0</v>
      </c>
      <c r="E7" s="65">
        <f>'Producción plana-circular'!I8+' Producción tricot'!I8+' Producción complementos'!I8</f>
        <v>0</v>
      </c>
      <c r="F7" s="65" t="e">
        <f>C7+D7+E7</f>
        <v>#N/A</v>
      </c>
      <c r="G7" s="64" t="e">
        <f t="shared" si="2"/>
        <v>#N/A</v>
      </c>
      <c r="H7" s="65" t="e">
        <f t="shared" si="1"/>
        <v>#N/A</v>
      </c>
      <c r="I7" s="2"/>
      <c r="J7" s="2"/>
      <c r="K7" s="2"/>
      <c r="L7" s="2"/>
      <c r="M7" s="2"/>
      <c r="N7" s="2"/>
      <c r="O7" s="2"/>
      <c r="P7" s="2"/>
    </row>
    <row r="8" spans="1:16" ht="17.25" thickTop="1" thickBot="1" x14ac:dyDescent="0.3">
      <c r="A8" s="70" t="str">
        <f>'Datos básicos'!A69</f>
        <v>País 4</v>
      </c>
      <c r="B8" s="63">
        <f>'Producción plana-circular'!C9+' Producción tricot'!C9+' Producción complementos'!C9</f>
        <v>0</v>
      </c>
      <c r="C8" s="65" t="e">
        <f>'Producción plana-circular'!J9+' Producción tricot'!J9+' Producción complementos'!J9</f>
        <v>#N/A</v>
      </c>
      <c r="D8" s="65">
        <f>Transporte!$D8</f>
        <v>0</v>
      </c>
      <c r="E8" s="65">
        <f>'Producción plana-circular'!I9+' Producción tricot'!I9+' Producción complementos'!I9</f>
        <v>0</v>
      </c>
      <c r="F8" s="65" t="e">
        <f t="shared" si="0"/>
        <v>#N/A</v>
      </c>
      <c r="G8" s="64" t="e">
        <f t="shared" si="2"/>
        <v>#N/A</v>
      </c>
      <c r="H8" s="65" t="e">
        <f t="shared" si="1"/>
        <v>#N/A</v>
      </c>
      <c r="I8" s="2"/>
      <c r="J8" s="2"/>
      <c r="K8" s="2"/>
      <c r="L8" s="2"/>
      <c r="M8" s="2"/>
      <c r="N8" s="2"/>
      <c r="O8" s="2"/>
      <c r="P8" s="2"/>
    </row>
    <row r="9" spans="1:16" ht="17.25" thickTop="1" thickBot="1" x14ac:dyDescent="0.3">
      <c r="A9" s="70" t="str">
        <f>'Datos básicos'!A70</f>
        <v>País 5</v>
      </c>
      <c r="B9" s="63">
        <f>'Producción plana-circular'!C10+' Producción tricot'!C10+' Producción complementos'!C10</f>
        <v>0</v>
      </c>
      <c r="C9" s="65" t="e">
        <f>'Producción plana-circular'!J10+' Producción tricot'!J10+' Producción complementos'!J10</f>
        <v>#N/A</v>
      </c>
      <c r="D9" s="65">
        <f>Transporte!$D9</f>
        <v>0</v>
      </c>
      <c r="E9" s="65">
        <f>'Producción plana-circular'!I10+' Producción tricot'!I10+' Producción complementos'!I10</f>
        <v>0</v>
      </c>
      <c r="F9" s="65" t="e">
        <f t="shared" si="0"/>
        <v>#N/A</v>
      </c>
      <c r="G9" s="64" t="e">
        <f t="shared" si="2"/>
        <v>#N/A</v>
      </c>
      <c r="H9" s="65" t="e">
        <f t="shared" si="1"/>
        <v>#N/A</v>
      </c>
    </row>
    <row r="10" spans="1:16" ht="17.25" thickTop="1" thickBot="1" x14ac:dyDescent="0.3">
      <c r="A10" s="70" t="str">
        <f>'Datos básicos'!A71</f>
        <v>País 6</v>
      </c>
      <c r="B10" s="63">
        <f>'Producción plana-circular'!C11+' Producción tricot'!C11+' Producción complementos'!C11</f>
        <v>0</v>
      </c>
      <c r="C10" s="65" t="e">
        <f>'Producción plana-circular'!J11+' Producción tricot'!J11+' Producción complementos'!J11</f>
        <v>#N/A</v>
      </c>
      <c r="D10" s="65">
        <f>Transporte!$D10</f>
        <v>0</v>
      </c>
      <c r="E10" s="65">
        <f>'Producción plana-circular'!I11+' Producción tricot'!I11+' Producción complementos'!I11</f>
        <v>0</v>
      </c>
      <c r="F10" s="65" t="e">
        <f t="shared" si="0"/>
        <v>#N/A</v>
      </c>
      <c r="G10" s="64" t="e">
        <f t="shared" si="2"/>
        <v>#N/A</v>
      </c>
      <c r="H10" s="65" t="e">
        <f t="shared" si="1"/>
        <v>#N/A</v>
      </c>
    </row>
    <row r="11" spans="1:16" ht="17.25" thickTop="1" thickBot="1" x14ac:dyDescent="0.3">
      <c r="A11" s="70" t="str">
        <f>'Datos básicos'!A72</f>
        <v>País 7</v>
      </c>
      <c r="B11" s="63">
        <f>'Producción plana-circular'!C12+' Producción tricot'!C12+' Producción complementos'!C12</f>
        <v>0</v>
      </c>
      <c r="C11" s="65" t="e">
        <f>'Producción plana-circular'!J12+' Producción tricot'!J12+' Producción complementos'!J12</f>
        <v>#N/A</v>
      </c>
      <c r="D11" s="65">
        <f>Transporte!$D11</f>
        <v>0</v>
      </c>
      <c r="E11" s="65">
        <f>'Producción plana-circular'!I12+' Producción tricot'!I12+' Producción complementos'!I12</f>
        <v>0</v>
      </c>
      <c r="F11" s="65" t="e">
        <f t="shared" si="0"/>
        <v>#N/A</v>
      </c>
      <c r="G11" s="64" t="e">
        <f t="shared" si="2"/>
        <v>#N/A</v>
      </c>
      <c r="H11" s="65" t="e">
        <f t="shared" si="1"/>
        <v>#N/A</v>
      </c>
    </row>
    <row r="12" spans="1:16" ht="17.25" thickTop="1" thickBot="1" x14ac:dyDescent="0.3">
      <c r="A12" s="70" t="str">
        <f>'Datos básicos'!A73</f>
        <v>País 8</v>
      </c>
      <c r="B12" s="63">
        <f>'Producción plana-circular'!C13+' Producción tricot'!C13+' Producción complementos'!C13</f>
        <v>0</v>
      </c>
      <c r="C12" s="65" t="e">
        <f>'Producción plana-circular'!J13+' Producción tricot'!J13+' Producción complementos'!J13</f>
        <v>#N/A</v>
      </c>
      <c r="D12" s="65">
        <f>Transporte!$D12</f>
        <v>0</v>
      </c>
      <c r="E12" s="65">
        <f>'Producción plana-circular'!I13+' Producción tricot'!I13+' Producción complementos'!I13</f>
        <v>0</v>
      </c>
      <c r="F12" s="65" t="e">
        <f t="shared" si="0"/>
        <v>#N/A</v>
      </c>
      <c r="G12" s="64" t="e">
        <f t="shared" si="2"/>
        <v>#N/A</v>
      </c>
      <c r="H12" s="65" t="e">
        <f t="shared" si="1"/>
        <v>#N/A</v>
      </c>
    </row>
    <row r="13" spans="1:16" ht="17.25" thickTop="1" thickBot="1" x14ac:dyDescent="0.3">
      <c r="A13" s="70" t="str">
        <f>'Datos básicos'!A74</f>
        <v>País 9</v>
      </c>
      <c r="B13" s="63">
        <f>'Producción plana-circular'!C14+' Producción tricot'!C14+' Producción complementos'!C14</f>
        <v>0</v>
      </c>
      <c r="C13" s="65" t="e">
        <f>'Producción plana-circular'!J14+' Producción tricot'!J14+' Producción complementos'!J14</f>
        <v>#N/A</v>
      </c>
      <c r="D13" s="65">
        <f>Transporte!$D13</f>
        <v>0</v>
      </c>
      <c r="E13" s="65">
        <f>'Producción plana-circular'!I14+' Producción tricot'!I14+' Producción complementos'!I14</f>
        <v>0</v>
      </c>
      <c r="F13" s="65" t="e">
        <f t="shared" si="0"/>
        <v>#N/A</v>
      </c>
      <c r="G13" s="64" t="e">
        <f t="shared" si="2"/>
        <v>#N/A</v>
      </c>
      <c r="H13" s="65" t="e">
        <f t="shared" si="1"/>
        <v>#N/A</v>
      </c>
    </row>
    <row r="14" spans="1:16" ht="17.25" thickTop="1" thickBot="1" x14ac:dyDescent="0.3">
      <c r="A14" s="70" t="str">
        <f>'Datos básicos'!A75</f>
        <v>País 10</v>
      </c>
      <c r="B14" s="63">
        <f>'Producción plana-circular'!C15+' Producción tricot'!C15+' Producción complementos'!C15</f>
        <v>0</v>
      </c>
      <c r="C14" s="65" t="e">
        <f>'Producción plana-circular'!J15+' Producción tricot'!J15+' Producción complementos'!J15</f>
        <v>#N/A</v>
      </c>
      <c r="D14" s="65">
        <f>Transporte!$D14</f>
        <v>0</v>
      </c>
      <c r="E14" s="65">
        <f>'Producción plana-circular'!I15+' Producción tricot'!I15+' Producción complementos'!I15</f>
        <v>0</v>
      </c>
      <c r="F14" s="65" t="e">
        <f t="shared" si="0"/>
        <v>#N/A</v>
      </c>
      <c r="G14" s="64" t="e">
        <f t="shared" si="2"/>
        <v>#N/A</v>
      </c>
      <c r="H14" s="65" t="e">
        <f t="shared" si="1"/>
        <v>#N/A</v>
      </c>
    </row>
    <row r="15" spans="1:16" ht="17.25" thickTop="1" thickBot="1" x14ac:dyDescent="0.3">
      <c r="A15" s="70" t="str">
        <f>'Datos básicos'!A76</f>
        <v>País 11</v>
      </c>
      <c r="B15" s="63">
        <f>'Producción plana-circular'!C16+' Producción tricot'!C16+' Producción complementos'!C16</f>
        <v>0</v>
      </c>
      <c r="C15" s="65" t="e">
        <f>'Producción plana-circular'!J16+' Producción tricot'!J16+' Producción complementos'!J16</f>
        <v>#N/A</v>
      </c>
      <c r="D15" s="65">
        <f>Transporte!$D15</f>
        <v>0</v>
      </c>
      <c r="E15" s="65">
        <f>'Producción plana-circular'!I16+' Producción tricot'!I16+' Producción complementos'!I16</f>
        <v>0</v>
      </c>
      <c r="F15" s="65" t="e">
        <f t="shared" si="0"/>
        <v>#N/A</v>
      </c>
      <c r="G15" s="64" t="e">
        <f t="shared" si="2"/>
        <v>#N/A</v>
      </c>
      <c r="H15" s="65" t="e">
        <f t="shared" si="1"/>
        <v>#N/A</v>
      </c>
    </row>
    <row r="16" spans="1:16" ht="17.25" thickTop="1" thickBot="1" x14ac:dyDescent="0.3">
      <c r="A16" s="70" t="str">
        <f>'Datos básicos'!A77</f>
        <v>País 12</v>
      </c>
      <c r="B16" s="63">
        <f>'Producción plana-circular'!C17+' Producción tricot'!C17+' Producción complementos'!C17</f>
        <v>0</v>
      </c>
      <c r="C16" s="65" t="e">
        <f>'Producción plana-circular'!J17+' Producción tricot'!J17+' Producción complementos'!J17</f>
        <v>#N/A</v>
      </c>
      <c r="D16" s="65">
        <f>Transporte!$D16</f>
        <v>0</v>
      </c>
      <c r="E16" s="65">
        <f>'Producción plana-circular'!I17+' Producción tricot'!I17+' Producción complementos'!I17</f>
        <v>0</v>
      </c>
      <c r="F16" s="65" t="e">
        <f t="shared" si="0"/>
        <v>#N/A</v>
      </c>
      <c r="G16" s="64" t="e">
        <f t="shared" si="2"/>
        <v>#N/A</v>
      </c>
      <c r="H16" s="65" t="e">
        <f t="shared" si="1"/>
        <v>#N/A</v>
      </c>
    </row>
    <row r="17" spans="1:8" ht="17.25" thickTop="1" thickBot="1" x14ac:dyDescent="0.3">
      <c r="A17" s="70" t="str">
        <f>'Datos básicos'!A78</f>
        <v>País 13</v>
      </c>
      <c r="B17" s="63">
        <f>'Producción plana-circular'!C18+' Producción tricot'!C18+' Producción complementos'!C18</f>
        <v>0</v>
      </c>
      <c r="C17" s="65" t="e">
        <f>'Producción plana-circular'!J18+' Producción tricot'!J18+' Producción complementos'!J18</f>
        <v>#N/A</v>
      </c>
      <c r="D17" s="65">
        <f>Transporte!$D17</f>
        <v>0</v>
      </c>
      <c r="E17" s="65">
        <f>'Producción plana-circular'!I18+' Producción tricot'!I18+' Producción complementos'!I18</f>
        <v>0</v>
      </c>
      <c r="F17" s="65" t="e">
        <f t="shared" si="0"/>
        <v>#N/A</v>
      </c>
      <c r="G17" s="64" t="e">
        <f t="shared" si="2"/>
        <v>#N/A</v>
      </c>
      <c r="H17" s="65" t="e">
        <f t="shared" si="1"/>
        <v>#N/A</v>
      </c>
    </row>
    <row r="18" spans="1:8" ht="17.25" thickTop="1" thickBot="1" x14ac:dyDescent="0.3">
      <c r="A18" s="70" t="str">
        <f>'Datos básicos'!A79</f>
        <v>País 14</v>
      </c>
      <c r="B18" s="63">
        <f>'Producción plana-circular'!C19+' Producción tricot'!C19+' Producción complementos'!C19</f>
        <v>0</v>
      </c>
      <c r="C18" s="65" t="e">
        <f>'Producción plana-circular'!J19+' Producción tricot'!J19+' Producción complementos'!J19</f>
        <v>#N/A</v>
      </c>
      <c r="D18" s="65">
        <f>Transporte!$D18</f>
        <v>0</v>
      </c>
      <c r="E18" s="65">
        <f>'Producción plana-circular'!I19+' Producción tricot'!I19+' Producción complementos'!I19</f>
        <v>0</v>
      </c>
      <c r="F18" s="65" t="e">
        <f t="shared" si="0"/>
        <v>#N/A</v>
      </c>
      <c r="G18" s="64" t="e">
        <f t="shared" si="2"/>
        <v>#N/A</v>
      </c>
      <c r="H18" s="65" t="e">
        <f t="shared" si="1"/>
        <v>#N/A</v>
      </c>
    </row>
    <row r="19" spans="1:8" ht="17.25" thickTop="1" thickBot="1" x14ac:dyDescent="0.3">
      <c r="A19" s="70" t="str">
        <f>'Datos básicos'!A80</f>
        <v>País 15</v>
      </c>
      <c r="B19" s="63">
        <f>'Producción plana-circular'!C20+' Producción tricot'!C20+' Producción complementos'!C20</f>
        <v>0</v>
      </c>
      <c r="C19" s="65" t="e">
        <f>'Producción plana-circular'!J20+' Producción tricot'!J20+' Producción complementos'!J20</f>
        <v>#N/A</v>
      </c>
      <c r="D19" s="65">
        <f>Transporte!$D19</f>
        <v>0</v>
      </c>
      <c r="E19" s="65">
        <f>'Producción plana-circular'!I20+' Producción tricot'!I20+' Producción complementos'!I20</f>
        <v>0</v>
      </c>
      <c r="F19" s="65" t="e">
        <f t="shared" si="0"/>
        <v>#N/A</v>
      </c>
      <c r="G19" s="64" t="e">
        <f t="shared" si="2"/>
        <v>#N/A</v>
      </c>
      <c r="H19" s="65" t="e">
        <f t="shared" si="1"/>
        <v>#N/A</v>
      </c>
    </row>
    <row r="20" spans="1:8" ht="17.25" thickTop="1" thickBot="1" x14ac:dyDescent="0.3">
      <c r="A20" s="70" t="str">
        <f>'Datos básicos'!A81</f>
        <v>País 16</v>
      </c>
      <c r="B20" s="63">
        <f>'Producción plana-circular'!C21+' Producción tricot'!C21+' Producción complementos'!C21</f>
        <v>0</v>
      </c>
      <c r="C20" s="65" t="e">
        <f>'Producción plana-circular'!J21+' Producción tricot'!J21+' Producción complementos'!J21</f>
        <v>#N/A</v>
      </c>
      <c r="D20" s="65">
        <f>Transporte!$D20</f>
        <v>0</v>
      </c>
      <c r="E20" s="65">
        <f>'Producción plana-circular'!I21+' Producción tricot'!I21+' Producción complementos'!I21</f>
        <v>0</v>
      </c>
      <c r="F20" s="65" t="e">
        <f t="shared" si="0"/>
        <v>#N/A</v>
      </c>
      <c r="G20" s="64" t="e">
        <f t="shared" si="2"/>
        <v>#N/A</v>
      </c>
      <c r="H20" s="65" t="e">
        <f t="shared" si="1"/>
        <v>#N/A</v>
      </c>
    </row>
    <row r="21" spans="1:8" ht="17.25" thickTop="1" thickBot="1" x14ac:dyDescent="0.3">
      <c r="A21" s="70" t="str">
        <f>'Datos básicos'!A82</f>
        <v>País 17</v>
      </c>
      <c r="B21" s="63">
        <f>'Producción plana-circular'!C22+' Producción tricot'!C22+' Producción complementos'!C22</f>
        <v>0</v>
      </c>
      <c r="C21" s="65" t="e">
        <f>'Producción plana-circular'!J22+' Producción tricot'!J22+' Producción complementos'!J22</f>
        <v>#N/A</v>
      </c>
      <c r="D21" s="65">
        <f>Transporte!$D21</f>
        <v>0</v>
      </c>
      <c r="E21" s="65">
        <f>'Producción plana-circular'!I22+' Producción tricot'!I22+' Producción complementos'!I22</f>
        <v>0</v>
      </c>
      <c r="F21" s="65" t="e">
        <f t="shared" si="0"/>
        <v>#N/A</v>
      </c>
      <c r="G21" s="64" t="e">
        <f t="shared" si="2"/>
        <v>#N/A</v>
      </c>
      <c r="H21" s="65" t="e">
        <f t="shared" si="1"/>
        <v>#N/A</v>
      </c>
    </row>
    <row r="22" spans="1:8" ht="17.25" thickTop="1" thickBot="1" x14ac:dyDescent="0.3">
      <c r="A22" s="70" t="str">
        <f>'Datos básicos'!A83</f>
        <v>País 18</v>
      </c>
      <c r="B22" s="63">
        <f>'Producción plana-circular'!C23+' Producción tricot'!C23+' Producción complementos'!C23</f>
        <v>0</v>
      </c>
      <c r="C22" s="65" t="e">
        <f>'Producción plana-circular'!J23+' Producción tricot'!J23+' Producción complementos'!J23</f>
        <v>#N/A</v>
      </c>
      <c r="D22" s="65">
        <f>Transporte!$D22</f>
        <v>0</v>
      </c>
      <c r="E22" s="65">
        <f>'Producción plana-circular'!I23+' Producción tricot'!I23+' Producción complementos'!I23</f>
        <v>0</v>
      </c>
      <c r="F22" s="65" t="e">
        <f t="shared" si="0"/>
        <v>#N/A</v>
      </c>
      <c r="G22" s="64" t="e">
        <f t="shared" si="2"/>
        <v>#N/A</v>
      </c>
      <c r="H22" s="65" t="e">
        <f t="shared" si="1"/>
        <v>#N/A</v>
      </c>
    </row>
    <row r="23" spans="1:8" ht="17.25" thickTop="1" thickBot="1" x14ac:dyDescent="0.3">
      <c r="A23" s="70" t="str">
        <f>'Datos básicos'!A84</f>
        <v>País 19</v>
      </c>
      <c r="B23" s="63">
        <f>'Producción plana-circular'!C24+' Producción tricot'!C24+' Producción complementos'!C24</f>
        <v>0</v>
      </c>
      <c r="C23" s="65" t="e">
        <f>'Producción plana-circular'!J24+' Producción tricot'!J24+' Producción complementos'!J24</f>
        <v>#N/A</v>
      </c>
      <c r="D23" s="65">
        <f>Transporte!$D23</f>
        <v>0</v>
      </c>
      <c r="E23" s="65">
        <f>'Producción plana-circular'!I24+' Producción tricot'!I24+' Producción complementos'!I24</f>
        <v>0</v>
      </c>
      <c r="F23" s="65" t="e">
        <f t="shared" si="0"/>
        <v>#N/A</v>
      </c>
      <c r="G23" s="64" t="e">
        <f t="shared" si="2"/>
        <v>#N/A</v>
      </c>
      <c r="H23" s="65" t="e">
        <f t="shared" si="1"/>
        <v>#N/A</v>
      </c>
    </row>
    <row r="24" spans="1:8" ht="17.25" thickTop="1" thickBot="1" x14ac:dyDescent="0.3">
      <c r="A24" s="70" t="str">
        <f>'Datos básicos'!A85</f>
        <v>País 20</v>
      </c>
      <c r="B24" s="63">
        <f>'Producción plana-circular'!C25+' Producción tricot'!C25+' Producción complementos'!C25</f>
        <v>0</v>
      </c>
      <c r="C24" s="65" t="e">
        <f>'Producción plana-circular'!J25+' Producción tricot'!J25+' Producción complementos'!J25</f>
        <v>#N/A</v>
      </c>
      <c r="D24" s="65">
        <f>Transporte!$D24</f>
        <v>0</v>
      </c>
      <c r="E24" s="65">
        <f>'Producción plana-circular'!I25+' Producción tricot'!I25+' Producción complementos'!I25</f>
        <v>0</v>
      </c>
      <c r="F24" s="65" t="e">
        <f t="shared" si="0"/>
        <v>#N/A</v>
      </c>
      <c r="G24" s="64" t="e">
        <f t="shared" si="2"/>
        <v>#N/A</v>
      </c>
      <c r="H24" s="65" t="e">
        <f t="shared" si="1"/>
        <v>#N/A</v>
      </c>
    </row>
    <row r="25" spans="1:8" ht="17.25" thickTop="1" thickBot="1" x14ac:dyDescent="0.3">
      <c r="A25" s="70" t="str">
        <f>'Datos básicos'!A86</f>
        <v>País 21</v>
      </c>
      <c r="B25" s="63">
        <f>'Producción plana-circular'!C26+' Producción tricot'!C26+' Producción complementos'!C26</f>
        <v>0</v>
      </c>
      <c r="C25" s="65" t="e">
        <f>'Producción plana-circular'!J26+' Producción tricot'!J26+' Producción complementos'!J26</f>
        <v>#N/A</v>
      </c>
      <c r="D25" s="65">
        <f>Transporte!$D25</f>
        <v>0</v>
      </c>
      <c r="E25" s="65">
        <f>'Producción plana-circular'!I26+' Producción tricot'!I26+' Producción complementos'!I26</f>
        <v>0</v>
      </c>
      <c r="F25" s="65" t="e">
        <f t="shared" si="0"/>
        <v>#N/A</v>
      </c>
      <c r="G25" s="64" t="e">
        <f t="shared" si="2"/>
        <v>#N/A</v>
      </c>
      <c r="H25" s="65" t="e">
        <f t="shared" si="1"/>
        <v>#N/A</v>
      </c>
    </row>
    <row r="26" spans="1:8" ht="17.25" thickTop="1" thickBot="1" x14ac:dyDescent="0.3">
      <c r="A26" s="70" t="str">
        <f>'Datos básicos'!A87</f>
        <v>País 22</v>
      </c>
      <c r="B26" s="63">
        <f>'Producción plana-circular'!C27+' Producción tricot'!C27+' Producción complementos'!C27</f>
        <v>0</v>
      </c>
      <c r="C26" s="65" t="e">
        <f>'Producción plana-circular'!J27+' Producción tricot'!J27+' Producción complementos'!J27</f>
        <v>#N/A</v>
      </c>
      <c r="D26" s="65">
        <f>Transporte!$D26</f>
        <v>0</v>
      </c>
      <c r="E26" s="65">
        <f>'Producción plana-circular'!I27+' Producción tricot'!I27+' Producción complementos'!I27</f>
        <v>0</v>
      </c>
      <c r="F26" s="65" t="e">
        <f t="shared" si="0"/>
        <v>#N/A</v>
      </c>
      <c r="G26" s="64" t="e">
        <f t="shared" si="2"/>
        <v>#N/A</v>
      </c>
      <c r="H26" s="65" t="e">
        <f t="shared" si="1"/>
        <v>#N/A</v>
      </c>
    </row>
    <row r="27" spans="1:8" ht="17.25" thickTop="1" thickBot="1" x14ac:dyDescent="0.3">
      <c r="A27" s="70" t="str">
        <f>'Datos básicos'!A88</f>
        <v>País 23</v>
      </c>
      <c r="B27" s="63">
        <f>'Producción plana-circular'!C28+' Producción tricot'!C28+' Producción complementos'!C28</f>
        <v>0</v>
      </c>
      <c r="C27" s="65" t="e">
        <f>'Producción plana-circular'!J28+' Producción tricot'!J28+' Producción complementos'!J28</f>
        <v>#N/A</v>
      </c>
      <c r="D27" s="65">
        <f>Transporte!$D27</f>
        <v>0</v>
      </c>
      <c r="E27" s="65">
        <f>'Producción plana-circular'!I28+' Producción tricot'!I28+' Producción complementos'!I28</f>
        <v>0</v>
      </c>
      <c r="F27" s="65" t="e">
        <f t="shared" si="0"/>
        <v>#N/A</v>
      </c>
      <c r="G27" s="64" t="e">
        <f t="shared" si="2"/>
        <v>#N/A</v>
      </c>
      <c r="H27" s="65" t="e">
        <f t="shared" si="1"/>
        <v>#N/A</v>
      </c>
    </row>
    <row r="28" spans="1:8" ht="17.25" thickTop="1" thickBot="1" x14ac:dyDescent="0.3">
      <c r="A28" s="70" t="str">
        <f>'Datos básicos'!A89</f>
        <v>País 24</v>
      </c>
      <c r="B28" s="63">
        <f>'Producción plana-circular'!C29+' Producción tricot'!C29+' Producción complementos'!C29</f>
        <v>0</v>
      </c>
      <c r="C28" s="65" t="e">
        <f>'Producción plana-circular'!J29+' Producción tricot'!J29+' Producción complementos'!J29</f>
        <v>#N/A</v>
      </c>
      <c r="D28" s="65">
        <f>Transporte!$D28</f>
        <v>0</v>
      </c>
      <c r="E28" s="65">
        <f>'Producción plana-circular'!I29+' Producción tricot'!I29+' Producción complementos'!I29</f>
        <v>0</v>
      </c>
      <c r="F28" s="65" t="e">
        <f t="shared" si="0"/>
        <v>#N/A</v>
      </c>
      <c r="G28" s="64" t="e">
        <f t="shared" si="2"/>
        <v>#N/A</v>
      </c>
      <c r="H28" s="65" t="e">
        <f t="shared" si="1"/>
        <v>#N/A</v>
      </c>
    </row>
    <row r="29" spans="1:8" ht="17.25" thickTop="1" thickBot="1" x14ac:dyDescent="0.3">
      <c r="A29" s="70" t="str">
        <f>'Datos básicos'!A90</f>
        <v>País 25</v>
      </c>
      <c r="B29" s="63">
        <f>'Producción plana-circular'!C30+' Producción tricot'!C30+' Producción complementos'!C30</f>
        <v>0</v>
      </c>
      <c r="C29" s="65" t="e">
        <f>'Producción plana-circular'!J30+' Producción tricot'!J30+' Producción complementos'!J30</f>
        <v>#N/A</v>
      </c>
      <c r="D29" s="65">
        <f>Transporte!$D29</f>
        <v>0</v>
      </c>
      <c r="E29" s="65">
        <f>'Producción plana-circular'!I30+' Producción tricot'!I30+' Producción complementos'!I30</f>
        <v>0</v>
      </c>
      <c r="F29" s="65" t="e">
        <f t="shared" si="0"/>
        <v>#N/A</v>
      </c>
      <c r="G29" s="64" t="e">
        <f t="shared" si="2"/>
        <v>#N/A</v>
      </c>
      <c r="H29" s="65" t="e">
        <f t="shared" si="1"/>
        <v>#N/A</v>
      </c>
    </row>
    <row r="30" spans="1:8" ht="17.25" thickTop="1" thickBot="1" x14ac:dyDescent="0.3">
      <c r="A30" s="70" t="str">
        <f>'Datos básicos'!A91</f>
        <v>País 26</v>
      </c>
      <c r="B30" s="63">
        <f>'Producción plana-circular'!C31+' Producción tricot'!C31+' Producción complementos'!C31</f>
        <v>0</v>
      </c>
      <c r="C30" s="65" t="e">
        <f>'Producción plana-circular'!J31+' Producción tricot'!J31+' Producción complementos'!J31</f>
        <v>#N/A</v>
      </c>
      <c r="D30" s="65">
        <f>Transporte!$D30</f>
        <v>0</v>
      </c>
      <c r="E30" s="65">
        <f>'Producción plana-circular'!I31+' Producción tricot'!I31+' Producción complementos'!I31</f>
        <v>0</v>
      </c>
      <c r="F30" s="65" t="e">
        <f t="shared" si="0"/>
        <v>#N/A</v>
      </c>
      <c r="G30" s="64" t="e">
        <f t="shared" si="2"/>
        <v>#N/A</v>
      </c>
      <c r="H30" s="65" t="e">
        <f t="shared" si="1"/>
        <v>#N/A</v>
      </c>
    </row>
    <row r="31" spans="1:8" ht="15.75" thickTop="1" x14ac:dyDescent="0.25">
      <c r="A31" s="6" t="s">
        <v>4</v>
      </c>
      <c r="B31" s="103">
        <f>SUM(B5:B30)</f>
        <v>0</v>
      </c>
      <c r="C31" s="108" t="e">
        <f>SUM(C5:C30)</f>
        <v>#N/A</v>
      </c>
      <c r="D31" s="108">
        <f>SUM(D5:D30)</f>
        <v>0</v>
      </c>
      <c r="E31" s="108">
        <f>SUM(E5:E30)</f>
        <v>0</v>
      </c>
      <c r="F31" s="108" t="e">
        <f>SUM(F5:F30)</f>
        <v>#N/A</v>
      </c>
      <c r="G31" s="108"/>
      <c r="H31" s="108" t="e">
        <f>F31/B31</f>
        <v>#N/A</v>
      </c>
    </row>
  </sheetData>
  <sheetProtection password="C7F0" sheet="1" objects="1" scenarios="1"/>
  <mergeCells count="1">
    <mergeCell ref="B2:C2"/>
  </mergeCells>
  <phoneticPr fontId="14" type="noConversion"/>
  <pageMargins left="0.7" right="0.7" top="0.75" bottom="0.75" header="0.3" footer="0.3"/>
  <pageSetup orientation="portrait" horizontalDpi="1200" verticalDpi="12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'Datos básicos'!A70:A95</xm:f>
          </x14:formula1>
          <xm:sqref>A5:A30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Datos básicos</vt:lpstr>
      <vt:lpstr>Producción plana-circular</vt:lpstr>
      <vt:lpstr> Producción tricot</vt:lpstr>
      <vt:lpstr> Producción complementos</vt:lpstr>
      <vt:lpstr>Transporte</vt:lpstr>
      <vt:lpstr>RESULTADOS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Ayuso</dc:creator>
  <cp:lastModifiedBy>Silvia Ayuso</cp:lastModifiedBy>
  <dcterms:created xsi:type="dcterms:W3CDTF">2011-05-27T10:53:58Z</dcterms:created>
  <dcterms:modified xsi:type="dcterms:W3CDTF">2015-06-30T14:08:54Z</dcterms:modified>
</cp:coreProperties>
</file>